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2840" activeTab="0"/>
  </bookViews>
  <sheets>
    <sheet name="media triennio 2011-2013" sheetId="1" r:id="rId1"/>
    <sheet name="2019" sheetId="2" r:id="rId2"/>
    <sheet name="2020" sheetId="3" r:id="rId3"/>
    <sheet name="2021" sheetId="4" r:id="rId4"/>
  </sheets>
  <definedNames/>
  <calcPr fullCalcOnLoad="1"/>
</workbook>
</file>

<file path=xl/sharedStrings.xml><?xml version="1.0" encoding="utf-8"?>
<sst xmlns="http://schemas.openxmlformats.org/spreadsheetml/2006/main" count="328" uniqueCount="66">
  <si>
    <t>Spese per il personale</t>
  </si>
  <si>
    <t>Comuni soggetti alla disciplina di cui all'art. 1, c. 557 e seguenti, L. n. 296/06 (oltre 1.000 abitanti)</t>
  </si>
  <si>
    <t>COMPONENTI CONSIDERATE PER LA DETERMINAZIONE DEL TETTO DI SPESA:</t>
  </si>
  <si>
    <t>Totale Macroaggregato 101 - Redditi da lavoro dipendente</t>
  </si>
  <si>
    <t>+</t>
  </si>
  <si>
    <t>di cui:</t>
  </si>
  <si>
    <t>Retribuzioni lorde (trattamento fisso e accessorio) corrisposte al personale con contratto di lavoro a tempo indeterminato e determinato</t>
  </si>
  <si>
    <t>Oneri riflessi a carico del datore di lavoro per contributi obbligatori</t>
  </si>
  <si>
    <t>Oneri per il nucleo familiare, buoni pasto (se contabilizzati nel macroaggregato 101) e spese per equo indennizzo</t>
  </si>
  <si>
    <t>Spese sostenute dall'Ente per il personale in convenzione (ai sensi degli artt. 13 e 14 del CCNL 22/01/2004) per la quota parte di costo effettivamente sostenuto</t>
  </si>
  <si>
    <t>Spese per incarichi ex artt. 90 e 110, commi 1 e 2 del TUEL</t>
  </si>
  <si>
    <t>Spese per il personale con contratti di formazione e lavoro</t>
  </si>
  <si>
    <t>Spese per personale utilizzato, senza estinzione del rapporto di pubblico impiego, in strutture e organismi variamente denominati partecipati o comunque facenti capo all'ente (compresi i consorzi, le comunità montane e le unioni di comuni)</t>
  </si>
  <si>
    <t>Spese per collaborazioni coordinate e continuative, altre forme di lavoro flessibile (es. inteninali, tirocini, ecc.), con convenzioni, LSU, buoni lavoro art. 70 D.Lgs. 276/2003 (se contabilizzate nel macroaggregato 101)</t>
  </si>
  <si>
    <t xml:space="preserve">Rimborsi pagati per personale comandato da altre amministrazioni (se contabilizzati nel macroaggregato 101)                                                       </t>
  </si>
  <si>
    <t>Spese derivanti dai rinnovi contrattuali in corso</t>
  </si>
  <si>
    <t>Altre spese contabilizzate nel macroaggregato 101 (ad es. rimborsi per missioni, spese di formazione, ecc.)</t>
  </si>
  <si>
    <t>Spese per collaborazioni coordinate e continuative, altre forme di lavoro flessibile (es. inteninali, tirocini, ecc.), con convenzioni, LSU, buoni lavoro art. 70 D.Lgs. 276/2003 (se contabilizzate in un macroaggregato diverso dall'101, come ad es. nel mac</t>
  </si>
  <si>
    <t xml:space="preserve">Rimborsi pagati per personale comandato da altre amministrazioni (se contabilizzati in un macroaggregato diverso dall'101, come ad es. nel macroaggregato 104)                                                      </t>
  </si>
  <si>
    <t>Altre spese contabilizzate in interventi diversi in macroaggregati diversi dall'101 (ad es. rimborsi per missioni, spese di formazione, buoni pasto, ecc.)</t>
  </si>
  <si>
    <t>Irap macroaggregato 102</t>
  </si>
  <si>
    <t>Quote salario accessorio del personale dipendente ed altre spese di personale imputate nell'anno in corso derivanti dall'esercizio precedente (contabilizzate nei macroaggregati 101 e 102, di cui ai punti precedenti, e finanziate con F.P.V. entrata cap…..)</t>
  </si>
  <si>
    <t>-</t>
  </si>
  <si>
    <t>Quote salario accessorio del personale dipendente ed altre spese di personale finanziate nell'anno in corso ed imputate all'esercizio successivo (F.P.V. in spesa, contabilizzate nel macroaggregato 110)</t>
  </si>
  <si>
    <t>TOTALE PARZIALE (COMPONENTI SPESA PERSONALE CONTABILIZZATE NELLE SPESE CORRENTI)</t>
  </si>
  <si>
    <t>Altre spese non contabilizzate nelle spese correnti (ad es. spese elettorali rimborsate dallo Stato o da altri Enti pubblici, spese per censimento ISTAT, se contabilizzate a "partite di giro", ecc.)</t>
  </si>
  <si>
    <t>TOTALE SPESA DI PERSONALE</t>
  </si>
  <si>
    <t>COMPONENTI ESCLUSE:</t>
  </si>
  <si>
    <t>Spese derivanti dai rinnovi contrattuali pregressi (compresi aumenti delle risorse stabili del fondo per la contrattazione decentrata)</t>
  </si>
  <si>
    <t xml:space="preserve">Costo personale comandato ad altre amministrazioni (e da queste rimborsato)                                                 </t>
  </si>
  <si>
    <t>Spese per assunzione di lavoratori categorie protette (per la quota d'obbligo)</t>
  </si>
  <si>
    <t>Spese per formazione del personale</t>
  </si>
  <si>
    <t>Rimborsi per missioni</t>
  </si>
  <si>
    <t>Spese personale il cui costo sia a carico di finanziamenti comunitari o privati</t>
  </si>
  <si>
    <t>Spese per straordinari ed altri oneri di personale rimborsati dallo Stato (dalla Regione o dalla Provincia) per attività elettorale</t>
  </si>
  <si>
    <t>Spese di personale per l'esecuzione delle operazioni censuarie degli enti individuati nel Piano generale di censimento nei limiti delle risorse trasferite dall'ISTAT (D.L. 78/2010, art. 50, commi 2 e 7)</t>
  </si>
  <si>
    <t>Spese per personale trasferito dalle Regioni o dallo Stato per l'esercizio di funzioni delegate</t>
  </si>
  <si>
    <t>Spese per assunzioni stagionali a progetto finalizzate al miglioramento della circolazione stradale e finanziate con i proventi delle violazioni al codice della strada (Circolare Ministero dell'Interno n. FL 05/2007 dell' 8 marzo 2007)</t>
  </si>
  <si>
    <t>Spese per assunzioni in deroga ai sensi dell'art. 3, comma 120, della Legge n. 244/2007 (effettuate prima del 31/05/2010)</t>
  </si>
  <si>
    <t>Spese per incentivi al personale per progettazione opere pubbliche, ICI, condoni, avvocatura</t>
  </si>
  <si>
    <t>Diritti di rogito spettanti al Segretario Comunale</t>
  </si>
  <si>
    <t>Oneri riflessi relativi alle spese di cui ai punti precedenti</t>
  </si>
  <si>
    <t>Irap relativo alle spese di cui ai punti precedenti (non 8 perché versato direttamente dall'ente cui il personale è stato comandato e 9 perché le spese per le categorie protette non sono soggette a IRAP)</t>
  </si>
  <si>
    <t>Oneri a carico del datore di lavoro per adesione al Fondo Perseo da parte dei dipendenti (delibera Corte dei conti Piemonte n. 380/2013)</t>
  </si>
  <si>
    <t>Per gli Enti con popolazione compresa tra 1001 e 5000 abitanti: spese di personale stagionale assunto con contratto a tempo determinato, necessarie a garantire l'esercizio delle funzioni di polizia locale in ragione di motivate caratteristiche socio-econo</t>
  </si>
  <si>
    <t>Spese per il personale delle Province e Città Metropolitane ricollocato ai sensi dell'art. 1, comma 424, della legge n. 190 del 23/12/2014 e dell'art. 5 del D.L. n. 78/2015, convertito, con modificazioni, nella L. n. 125/2015</t>
  </si>
  <si>
    <t>TOTALE COMPONENTI ESCLUSE</t>
  </si>
  <si>
    <t>COMPONENTI ASSOGGETTATE AL LIMITE DI SPESA</t>
  </si>
  <si>
    <t xml:space="preserve">SPESE CORRENTI (al netto somme fin. FPV entrata cap. ...) </t>
  </si>
  <si>
    <t>RAPPORTO SPESA PERSONALE/SPESA CORRENTE (%)</t>
  </si>
  <si>
    <t>MEDIA DEL TRIENNIO 2011-2012-2013 (VALORE ASSOLUTO)</t>
  </si>
  <si>
    <t>L'ente rispetta il vincolo relativo al contenumento della spesa di personale (in termini assoluti)?</t>
  </si>
  <si>
    <t>MEDIA DEL TRIENNIO 2011-2012-2013 (RAPPORTO SPESA PERSONALE/SPESA CORRENTE)</t>
  </si>
  <si>
    <t>L'ente rispetta il vincolo relativo al contenumento della spesa di personale (in termini percentuali)?</t>
  </si>
  <si>
    <t>Stanziamenti 2017(da previsione)</t>
  </si>
  <si>
    <t>Rag. Monica Bonacchi</t>
  </si>
  <si>
    <t>Stanziamenti 2019 (da previsione)</t>
  </si>
  <si>
    <t>Margine di spesa ancora sostenibile nel 2019</t>
  </si>
  <si>
    <t>Stanziamenti 2020 (da previsione)</t>
  </si>
  <si>
    <t>Margine di spesa ancora sostenibile nel 2020</t>
  </si>
  <si>
    <t>Il Resp. Settore Economico Finanziario Amministrativo e di Supporto</t>
  </si>
  <si>
    <t>Stanziamenti 2020(da previsione)</t>
  </si>
  <si>
    <t>Stanziamenti 2021 (da previsione)</t>
  </si>
  <si>
    <t>Margine di spesa ancora sostenibile nel 2021</t>
  </si>
  <si>
    <t>Stanziamenti medi triennio 2011-2013</t>
  </si>
  <si>
    <t>MEDIA DEL TRIENNIO 2011-2012-2013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</si>
</sst>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8"/>
      <name val="Cambria"/>
      <family val="2"/>
    </font>
    <font>
      <b/>
      <sz val="15"/>
      <color indexed="28"/>
      <name val="Calibri"/>
      <family val="2"/>
    </font>
    <font>
      <b/>
      <sz val="13"/>
      <color indexed="28"/>
      <name val="Calibri"/>
      <family val="2"/>
    </font>
    <font>
      <b/>
      <sz val="11"/>
      <color indexed="28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6"/>
      </bottom>
    </border>
    <border>
      <left>
        <color indexed="63"/>
      </left>
      <right>
        <color indexed="63"/>
      </right>
      <top style="thin">
        <color indexed="27"/>
      </top>
      <bottom style="double">
        <color indexed="27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28"/>
      </left>
      <right style="medium"/>
      <top/>
      <bottom style="thin">
        <color indexed="28"/>
      </bottom>
    </border>
    <border>
      <left style="thin">
        <color indexed="28"/>
      </left>
      <right style="thin">
        <color indexed="28"/>
      </right>
      <top/>
      <bottom style="thin">
        <color indexed="28"/>
      </bottom>
    </border>
    <border>
      <left/>
      <right style="thin">
        <color indexed="28"/>
      </right>
      <top/>
      <bottom style="thin">
        <color indexed="28"/>
      </bottom>
    </border>
    <border>
      <left/>
      <right style="thin">
        <color indexed="28"/>
      </right>
      <top style="thin">
        <color indexed="28"/>
      </top>
      <bottom style="thin">
        <color indexed="28"/>
      </bottom>
    </border>
    <border>
      <left style="thin"/>
      <right style="thin">
        <color indexed="28"/>
      </right>
      <top style="thin">
        <color indexed="28"/>
      </top>
      <bottom style="thin">
        <color indexed="28"/>
      </bottom>
    </border>
    <border>
      <left/>
      <right style="thin">
        <color indexed="28"/>
      </right>
      <top style="thin">
        <color indexed="28"/>
      </top>
      <bottom/>
    </border>
    <border>
      <left/>
      <right style="medium"/>
      <top/>
      <bottom style="thin">
        <color indexed="28"/>
      </bottom>
    </border>
    <border>
      <left style="thin">
        <color indexed="28"/>
      </left>
      <right style="medium"/>
      <top style="thin">
        <color indexed="28"/>
      </top>
      <bottom style="thin">
        <color indexed="28"/>
      </bottom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>
        <color indexed="28"/>
      </right>
      <top/>
      <bottom style="thin">
        <color indexed="28"/>
      </bottom>
    </border>
    <border>
      <left style="thin"/>
      <right style="thin">
        <color indexed="28"/>
      </right>
      <top style="thin">
        <color indexed="28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8"/>
      </left>
      <right style="thin">
        <color indexed="28"/>
      </right>
      <top/>
      <bottom/>
    </border>
    <border>
      <left style="medium"/>
      <right style="thin">
        <color indexed="28"/>
      </right>
      <top/>
      <bottom/>
    </border>
    <border>
      <left style="thin"/>
      <right style="thin">
        <color indexed="28"/>
      </right>
      <top style="thin"/>
      <bottom style="thin">
        <color indexed="28"/>
      </bottom>
    </border>
    <border>
      <left style="medium"/>
      <right style="thin">
        <color indexed="28"/>
      </right>
      <top style="thin">
        <color indexed="28"/>
      </top>
      <bottom style="thin">
        <color indexed="28"/>
      </bottom>
    </border>
    <border>
      <left>
        <color indexed="63"/>
      </left>
      <right style="medium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1" applyNumberFormat="0" applyAlignment="0" applyProtection="0"/>
    <xf numFmtId="0" fontId="4" fillId="0" borderId="2" applyNumberFormat="0" applyFill="0" applyAlignment="0" applyProtection="0"/>
    <xf numFmtId="0" fontId="5" fillId="14" borderId="3" applyNumberForma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6" fillId="12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0" borderId="0" applyNumberFormat="0" applyBorder="0" applyAlignment="0" applyProtection="0"/>
    <xf numFmtId="0" fontId="0" fillId="21" borderId="4" applyNumberFormat="0" applyFont="0" applyAlignment="0" applyProtection="0"/>
    <xf numFmtId="0" fontId="8" fillId="13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22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1" fillId="12" borderId="10" xfId="0" applyFont="1" applyFill="1" applyBorder="1" applyAlignment="1" applyProtection="1">
      <alignment horizontal="center" vertical="center"/>
      <protection locked="0"/>
    </xf>
    <xf numFmtId="0" fontId="22" fillId="12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4" fontId="0" fillId="0" borderId="12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 horizontal="justify" vertical="center" wrapText="1"/>
      <protection locked="0"/>
    </xf>
    <xf numFmtId="0" fontId="0" fillId="0" borderId="14" xfId="0" applyFont="1" applyFill="1" applyBorder="1" applyAlignment="1" applyProtection="1">
      <alignment horizontal="justify" vertical="center" wrapText="1"/>
      <protection locked="0"/>
    </xf>
    <xf numFmtId="0" fontId="0" fillId="0" borderId="15" xfId="0" applyFont="1" applyFill="1" applyBorder="1" applyAlignment="1" applyProtection="1">
      <alignment horizontal="justify" vertical="center" wrapText="1"/>
      <protection locked="0"/>
    </xf>
    <xf numFmtId="0" fontId="0" fillId="0" borderId="16" xfId="0" applyFont="1" applyFill="1" applyBorder="1" applyAlignment="1" applyProtection="1">
      <alignment horizontal="justify" vertical="center" wrapText="1"/>
      <protection locked="0"/>
    </xf>
    <xf numFmtId="0" fontId="0" fillId="0" borderId="17" xfId="0" applyFont="1" applyFill="1" applyBorder="1" applyAlignment="1" applyProtection="1">
      <alignment horizontal="justify" vertical="center" wrapText="1"/>
      <protection locked="0"/>
    </xf>
    <xf numFmtId="0" fontId="0" fillId="0" borderId="11" xfId="0" applyFont="1" applyFill="1" applyBorder="1" applyAlignment="1" applyProtection="1">
      <alignment horizontal="justify" vertical="center" wrapText="1"/>
      <protection locked="0"/>
    </xf>
    <xf numFmtId="0" fontId="21" fillId="0" borderId="11" xfId="0" applyFont="1" applyFill="1" applyBorder="1" applyAlignment="1" applyProtection="1">
      <alignment horizontal="left" vertical="center" wrapText="1"/>
      <protection locked="0"/>
    </xf>
    <xf numFmtId="4" fontId="0" fillId="23" borderId="18" xfId="0" applyNumberFormat="1" applyFont="1" applyFill="1" applyBorder="1" applyAlignment="1" applyProtection="1">
      <alignment horizontal="center" vertical="center"/>
      <protection locked="0"/>
    </xf>
    <xf numFmtId="43" fontId="0" fillId="0" borderId="0" xfId="0" applyNumberFormat="1" applyAlignment="1" applyProtection="1">
      <alignment horizontal="center"/>
      <protection locked="0"/>
    </xf>
    <xf numFmtId="0" fontId="21" fillId="0" borderId="11" xfId="0" applyFont="1" applyFill="1" applyBorder="1" applyAlignment="1" applyProtection="1">
      <alignment horizontal="justify" vertical="center" wrapText="1"/>
      <protection locked="0"/>
    </xf>
    <xf numFmtId="4" fontId="0" fillId="0" borderId="18" xfId="0" applyNumberFormat="1" applyFont="1" applyBorder="1" applyAlignment="1" applyProtection="1">
      <alignment horizontal="center" vertical="center"/>
      <protection locked="0"/>
    </xf>
    <xf numFmtId="4" fontId="0" fillId="0" borderId="19" xfId="0" applyNumberFormat="1" applyFont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justify" vertical="center" wrapText="1"/>
      <protection locked="0"/>
    </xf>
    <xf numFmtId="0" fontId="0" fillId="0" borderId="0" xfId="0" applyFont="1" applyBorder="1" applyAlignment="1" applyProtection="1">
      <alignment horizontal="justify" vertical="center" wrapText="1"/>
      <protection locked="0"/>
    </xf>
    <xf numFmtId="0" fontId="0" fillId="0" borderId="11" xfId="0" applyFont="1" applyBorder="1" applyAlignment="1" applyProtection="1">
      <alignment horizontal="justify" vertical="center"/>
      <protection locked="0"/>
    </xf>
    <xf numFmtId="4" fontId="0" fillId="0" borderId="21" xfId="0" applyNumberFormat="1" applyFont="1" applyBorder="1" applyAlignment="1" applyProtection="1">
      <alignment horizontal="center" vertical="center"/>
      <protection locked="0"/>
    </xf>
    <xf numFmtId="4" fontId="0" fillId="0" borderId="22" xfId="0" applyNumberFormat="1" applyFont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 applyProtection="1">
      <alignment horizontal="justify" vertical="center" wrapText="1"/>
      <protection locked="0"/>
    </xf>
    <xf numFmtId="4" fontId="0" fillId="23" borderId="22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4" fontId="20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/>
      <protection locked="0"/>
    </xf>
    <xf numFmtId="4" fontId="20" fillId="0" borderId="1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1" fillId="24" borderId="24" xfId="0" applyFont="1" applyFill="1" applyBorder="1" applyAlignment="1" applyProtection="1">
      <alignment horizontal="center" vertical="center"/>
      <protection locked="0"/>
    </xf>
    <xf numFmtId="0" fontId="21" fillId="24" borderId="25" xfId="0" applyFont="1" applyFill="1" applyBorder="1" applyAlignment="1" applyProtection="1">
      <alignment horizontal="center" vertical="center"/>
      <protection locked="0"/>
    </xf>
    <xf numFmtId="0" fontId="21" fillId="24" borderId="26" xfId="0" applyFont="1" applyFill="1" applyBorder="1" applyAlignment="1" applyProtection="1">
      <alignment horizontal="center" vertical="center"/>
      <protection locked="0"/>
    </xf>
    <xf numFmtId="0" fontId="21" fillId="24" borderId="27" xfId="0" applyFont="1" applyFill="1" applyBorder="1" applyAlignment="1" applyProtection="1">
      <alignment horizontal="center" vertical="center"/>
      <protection locked="0"/>
    </xf>
    <xf numFmtId="0" fontId="21" fillId="24" borderId="11" xfId="0" applyFont="1" applyFill="1" applyBorder="1" applyAlignment="1" applyProtection="1">
      <alignment horizontal="center" vertical="center"/>
      <protection locked="0"/>
    </xf>
    <xf numFmtId="0" fontId="23" fillId="24" borderId="13" xfId="0" applyFont="1" applyFill="1" applyBorder="1" applyAlignment="1" applyProtection="1">
      <alignment horizontal="center" vertical="center" wrapText="1"/>
      <protection hidden="1"/>
    </xf>
    <xf numFmtId="0" fontId="23" fillId="24" borderId="13" xfId="0" applyFont="1" applyFill="1" applyBorder="1" applyAlignment="1" applyProtection="1" quotePrefix="1">
      <alignment horizontal="center" vertical="center" wrapText="1"/>
      <protection hidden="1"/>
    </xf>
    <xf numFmtId="0" fontId="23" fillId="24" borderId="20" xfId="0" applyFont="1" applyFill="1" applyBorder="1" applyAlignment="1" applyProtection="1">
      <alignment horizontal="center" vertical="center" wrapText="1"/>
      <protection hidden="1"/>
    </xf>
    <xf numFmtId="0" fontId="23" fillId="24" borderId="17" xfId="0" applyFont="1" applyFill="1" applyBorder="1" applyAlignment="1" applyProtection="1">
      <alignment horizontal="center" vertical="center" wrapText="1"/>
      <protection hidden="1"/>
    </xf>
    <xf numFmtId="0" fontId="23" fillId="24" borderId="28" xfId="0" applyFont="1" applyFill="1" applyBorder="1" applyAlignment="1" applyProtection="1">
      <alignment horizontal="center" vertical="center" wrapText="1"/>
      <protection hidden="1"/>
    </xf>
    <xf numFmtId="0" fontId="21" fillId="24" borderId="29" xfId="0" applyFont="1" applyFill="1" applyBorder="1" applyAlignment="1" applyProtection="1">
      <alignment horizontal="center" vertical="center"/>
      <protection locked="0"/>
    </xf>
    <xf numFmtId="0" fontId="21" fillId="24" borderId="30" xfId="0" applyFont="1" applyFill="1" applyBorder="1" applyAlignment="1" applyProtection="1">
      <alignment horizontal="center" vertical="center"/>
      <protection locked="0"/>
    </xf>
    <xf numFmtId="0" fontId="21" fillId="24" borderId="31" xfId="0" applyFont="1" applyFill="1" applyBorder="1" applyAlignment="1" applyProtection="1">
      <alignment horizontal="center" vertical="center"/>
      <protection locked="0"/>
    </xf>
    <xf numFmtId="0" fontId="21" fillId="24" borderId="14" xfId="0" applyFont="1" applyFill="1" applyBorder="1" applyAlignment="1" applyProtection="1">
      <alignment horizontal="center" vertical="center"/>
      <protection locked="0"/>
    </xf>
    <xf numFmtId="0" fontId="23" fillId="24" borderId="20" xfId="0" applyFont="1" applyFill="1" applyBorder="1" applyAlignment="1" applyProtection="1" quotePrefix="1">
      <alignment horizontal="center" vertical="center" wrapText="1"/>
      <protection hidden="1"/>
    </xf>
    <xf numFmtId="0" fontId="23" fillId="24" borderId="11" xfId="0" applyFont="1" applyFill="1" applyBorder="1" applyAlignment="1" applyProtection="1">
      <alignment horizontal="center" vertical="center" wrapText="1"/>
      <protection hidden="1"/>
    </xf>
    <xf numFmtId="4" fontId="20" fillId="12" borderId="22" xfId="0" applyNumberFormat="1" applyFont="1" applyFill="1" applyBorder="1" applyAlignment="1" applyProtection="1">
      <alignment horizontal="center" vertical="center"/>
      <protection hidden="1"/>
    </xf>
    <xf numFmtId="4" fontId="24" fillId="12" borderId="32" xfId="0" applyNumberFormat="1" applyFont="1" applyFill="1" applyBorder="1" applyAlignment="1" applyProtection="1">
      <alignment horizontal="center" vertical="center"/>
      <protection hidden="1"/>
    </xf>
    <xf numFmtId="4" fontId="20" fillId="12" borderId="32" xfId="0" applyNumberFormat="1" applyFont="1" applyFill="1" applyBorder="1" applyAlignment="1" applyProtection="1">
      <alignment horizontal="center" vertical="center"/>
      <protection hidden="1"/>
    </xf>
    <xf numFmtId="0" fontId="20" fillId="12" borderId="11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20" fillId="12" borderId="33" xfId="0" applyFont="1" applyFill="1" applyBorder="1" applyAlignment="1" applyProtection="1">
      <alignment horizontal="center" vertical="center"/>
      <protection locked="0"/>
    </xf>
    <xf numFmtId="0" fontId="20" fillId="12" borderId="10" xfId="0" applyFont="1" applyFill="1" applyBorder="1" applyAlignment="1" applyProtection="1">
      <alignment horizontal="center" vertical="center"/>
      <protection locked="0"/>
    </xf>
    <xf numFmtId="0" fontId="21" fillId="24" borderId="11" xfId="0" applyFont="1" applyFill="1" applyBorder="1" applyAlignment="1" applyProtection="1">
      <alignment horizontal="center" vertical="center"/>
      <protection locked="0"/>
    </xf>
    <xf numFmtId="0" fontId="24" fillId="12" borderId="11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horizontal="right" vertical="center"/>
      <protection locked="0"/>
    </xf>
    <xf numFmtId="0" fontId="25" fillId="0" borderId="0" xfId="0" applyFont="1" applyFill="1" applyBorder="1" applyAlignment="1" applyProtection="1">
      <alignment horizontal="right" vertical="center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">
    <dxf>
      <fill>
        <patternFill>
          <bgColor rgb="FF00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showGridLines="0" tabSelected="1" workbookViewId="0" topLeftCell="A1">
      <selection activeCell="D45" sqref="D45"/>
    </sheetView>
  </sheetViews>
  <sheetFormatPr defaultColWidth="9.140625" defaultRowHeight="12.75"/>
  <cols>
    <col min="1" max="1" width="6.140625" style="31" customWidth="1"/>
    <col min="2" max="2" width="97.28125" style="1" customWidth="1"/>
    <col min="3" max="3" width="5.7109375" style="31" customWidth="1"/>
    <col min="4" max="4" width="29.7109375" style="31" customWidth="1"/>
    <col min="5" max="16384" width="9.140625" style="1" customWidth="1"/>
  </cols>
  <sheetData>
    <row r="1" spans="1:4" ht="31.5" customHeight="1">
      <c r="A1" s="52" t="s">
        <v>0</v>
      </c>
      <c r="B1" s="52"/>
      <c r="C1" s="52"/>
      <c r="D1" s="52"/>
    </row>
    <row r="2" spans="1:4" ht="32.25" customHeight="1">
      <c r="A2" s="53" t="s">
        <v>1</v>
      </c>
      <c r="B2" s="53"/>
      <c r="C2" s="53"/>
      <c r="D2" s="53"/>
    </row>
    <row r="3" spans="1:4" ht="30">
      <c r="A3" s="54" t="s">
        <v>2</v>
      </c>
      <c r="B3" s="55"/>
      <c r="C3" s="2"/>
      <c r="D3" s="3" t="s">
        <v>64</v>
      </c>
    </row>
    <row r="4" spans="1:4" s="6" customFormat="1" ht="27" customHeight="1">
      <c r="A4" s="32">
        <v>1</v>
      </c>
      <c r="B4" s="4" t="s">
        <v>3</v>
      </c>
      <c r="C4" s="37" t="s">
        <v>4</v>
      </c>
      <c r="D4" s="5">
        <f>SUM(D5:D15)</f>
        <v>1831893.6300000001</v>
      </c>
    </row>
    <row r="5" spans="1:4" s="6" customFormat="1" ht="27" customHeight="1">
      <c r="A5" s="33" t="s">
        <v>5</v>
      </c>
      <c r="B5" s="7" t="s">
        <v>6</v>
      </c>
      <c r="C5" s="37"/>
      <c r="D5" s="5">
        <v>1381115.86</v>
      </c>
    </row>
    <row r="6" spans="1:4" s="6" customFormat="1" ht="27" customHeight="1">
      <c r="A6" s="34"/>
      <c r="B6" s="8" t="s">
        <v>7</v>
      </c>
      <c r="C6" s="37"/>
      <c r="D6" s="5">
        <v>407903.92</v>
      </c>
    </row>
    <row r="7" spans="1:4" s="6" customFormat="1" ht="27" customHeight="1">
      <c r="A7" s="34"/>
      <c r="B7" s="4" t="s">
        <v>8</v>
      </c>
      <c r="C7" s="37"/>
      <c r="D7" s="5">
        <v>7517.23</v>
      </c>
    </row>
    <row r="8" spans="1:4" s="6" customFormat="1" ht="27" customHeight="1">
      <c r="A8" s="34"/>
      <c r="B8" s="8" t="s">
        <v>9</v>
      </c>
      <c r="C8" s="37"/>
      <c r="D8" s="5">
        <v>13989.25</v>
      </c>
    </row>
    <row r="9" spans="1:4" s="6" customFormat="1" ht="27" customHeight="1">
      <c r="A9" s="34"/>
      <c r="B9" s="8" t="s">
        <v>10</v>
      </c>
      <c r="C9" s="37"/>
      <c r="D9" s="5"/>
    </row>
    <row r="10" spans="1:4" s="6" customFormat="1" ht="27" customHeight="1">
      <c r="A10" s="34"/>
      <c r="B10" s="8" t="s">
        <v>11</v>
      </c>
      <c r="C10" s="37"/>
      <c r="D10" s="5"/>
    </row>
    <row r="11" spans="1:4" s="6" customFormat="1" ht="38.25">
      <c r="A11" s="34"/>
      <c r="B11" s="9" t="s">
        <v>12</v>
      </c>
      <c r="C11" s="37"/>
      <c r="D11" s="5">
        <v>21367.37</v>
      </c>
    </row>
    <row r="12" spans="1:4" s="6" customFormat="1" ht="25.5">
      <c r="A12" s="34"/>
      <c r="B12" s="10" t="s">
        <v>13</v>
      </c>
      <c r="C12" s="37"/>
      <c r="D12" s="5"/>
    </row>
    <row r="13" spans="1:4" s="6" customFormat="1" ht="20.25" customHeight="1">
      <c r="A13" s="34"/>
      <c r="B13" s="4" t="s">
        <v>14</v>
      </c>
      <c r="C13" s="37"/>
      <c r="D13" s="5"/>
    </row>
    <row r="14" spans="1:4" s="6" customFormat="1" ht="20.25" customHeight="1">
      <c r="A14" s="34"/>
      <c r="B14" s="9" t="s">
        <v>15</v>
      </c>
      <c r="C14" s="37"/>
      <c r="D14" s="5"/>
    </row>
    <row r="15" spans="1:4" s="6" customFormat="1" ht="20.25" customHeight="1">
      <c r="A15" s="35"/>
      <c r="B15" s="4" t="s">
        <v>16</v>
      </c>
      <c r="C15" s="37"/>
      <c r="D15" s="5"/>
    </row>
    <row r="16" spans="1:4" s="6" customFormat="1" ht="38.25">
      <c r="A16" s="36">
        <v>2</v>
      </c>
      <c r="B16" s="10" t="s">
        <v>17</v>
      </c>
      <c r="C16" s="38" t="s">
        <v>4</v>
      </c>
      <c r="D16" s="5"/>
    </row>
    <row r="17" spans="1:4" s="6" customFormat="1" ht="25.5">
      <c r="A17" s="36">
        <v>3</v>
      </c>
      <c r="B17" s="4" t="s">
        <v>18</v>
      </c>
      <c r="C17" s="38" t="s">
        <v>4</v>
      </c>
      <c r="D17" s="5"/>
    </row>
    <row r="18" spans="1:4" s="6" customFormat="1" ht="25.5">
      <c r="A18" s="36">
        <v>4</v>
      </c>
      <c r="B18" s="11" t="s">
        <v>19</v>
      </c>
      <c r="C18" s="39" t="s">
        <v>4</v>
      </c>
      <c r="D18" s="5">
        <v>2148.59</v>
      </c>
    </row>
    <row r="19" spans="1:4" s="6" customFormat="1" ht="20.25">
      <c r="A19" s="36">
        <v>5</v>
      </c>
      <c r="B19" s="12" t="s">
        <v>20</v>
      </c>
      <c r="C19" s="40" t="s">
        <v>4</v>
      </c>
      <c r="D19" s="5">
        <v>89222.6</v>
      </c>
    </row>
    <row r="20" spans="1:6" s="6" customFormat="1" ht="43.5" customHeight="1">
      <c r="A20" s="36"/>
      <c r="B20" s="13" t="s">
        <v>21</v>
      </c>
      <c r="C20" s="40" t="s">
        <v>22</v>
      </c>
      <c r="D20" s="14"/>
      <c r="E20" s="15"/>
      <c r="F20" s="15"/>
    </row>
    <row r="21" spans="1:4" s="6" customFormat="1" ht="25.5">
      <c r="A21" s="36"/>
      <c r="B21" s="16" t="s">
        <v>23</v>
      </c>
      <c r="C21" s="40" t="s">
        <v>4</v>
      </c>
      <c r="D21" s="17"/>
    </row>
    <row r="22" spans="1:4" s="6" customFormat="1" ht="20.25" customHeight="1">
      <c r="A22" s="56" t="s">
        <v>24</v>
      </c>
      <c r="B22" s="56"/>
      <c r="C22" s="56"/>
      <c r="D22" s="17">
        <f>SUM(D4+D16+D17+D18+D19)-D20+D21</f>
        <v>1923264.8200000003</v>
      </c>
    </row>
    <row r="23" spans="1:4" ht="25.5">
      <c r="A23" s="42">
        <v>6</v>
      </c>
      <c r="B23" s="4" t="s">
        <v>25</v>
      </c>
      <c r="C23" s="41" t="s">
        <v>4</v>
      </c>
      <c r="D23" s="18"/>
    </row>
    <row r="24" spans="1:4" s="6" customFormat="1" ht="20.25" customHeight="1">
      <c r="A24" s="51" t="s">
        <v>26</v>
      </c>
      <c r="B24" s="51"/>
      <c r="C24" s="51"/>
      <c r="D24" s="17">
        <f>D22+D23</f>
        <v>1923264.8200000003</v>
      </c>
    </row>
    <row r="25" spans="1:4" s="6" customFormat="1" ht="30">
      <c r="A25" s="51" t="s">
        <v>27</v>
      </c>
      <c r="B25" s="51"/>
      <c r="C25" s="51"/>
      <c r="D25" s="3" t="s">
        <v>64</v>
      </c>
    </row>
    <row r="26" spans="1:4" ht="27" customHeight="1">
      <c r="A26" s="43">
        <v>7</v>
      </c>
      <c r="B26" s="7" t="s">
        <v>28</v>
      </c>
      <c r="C26" s="37" t="s">
        <v>22</v>
      </c>
      <c r="D26" s="18">
        <v>243122.04</v>
      </c>
    </row>
    <row r="27" spans="1:4" ht="27" customHeight="1">
      <c r="A27" s="44">
        <v>8</v>
      </c>
      <c r="B27" s="19" t="s">
        <v>29</v>
      </c>
      <c r="C27" s="39" t="s">
        <v>22</v>
      </c>
      <c r="D27" s="18">
        <v>119263.84</v>
      </c>
    </row>
    <row r="28" spans="1:4" ht="27" customHeight="1">
      <c r="A28" s="43">
        <v>9</v>
      </c>
      <c r="B28" s="19" t="s">
        <v>30</v>
      </c>
      <c r="C28" s="39" t="s">
        <v>22</v>
      </c>
      <c r="D28" s="18">
        <v>57866.37</v>
      </c>
    </row>
    <row r="29" spans="1:4" ht="27" customHeight="1">
      <c r="A29" s="44">
        <v>10</v>
      </c>
      <c r="B29" s="19" t="s">
        <v>31</v>
      </c>
      <c r="C29" s="39" t="s">
        <v>22</v>
      </c>
      <c r="D29" s="18">
        <v>1328.67</v>
      </c>
    </row>
    <row r="30" spans="1:4" ht="27" customHeight="1">
      <c r="A30" s="43">
        <v>11</v>
      </c>
      <c r="B30" s="19" t="s">
        <v>32</v>
      </c>
      <c r="C30" s="39" t="s">
        <v>22</v>
      </c>
      <c r="D30" s="18">
        <v>819.93</v>
      </c>
    </row>
    <row r="31" spans="1:4" ht="27" customHeight="1">
      <c r="A31" s="44">
        <v>12</v>
      </c>
      <c r="B31" s="19" t="s">
        <v>33</v>
      </c>
      <c r="C31" s="39" t="s">
        <v>22</v>
      </c>
      <c r="D31" s="18"/>
    </row>
    <row r="32" spans="1:4" ht="27" customHeight="1">
      <c r="A32" s="43">
        <v>13</v>
      </c>
      <c r="B32" s="19" t="s">
        <v>34</v>
      </c>
      <c r="C32" s="39" t="s">
        <v>22</v>
      </c>
      <c r="D32" s="18">
        <v>8910.29</v>
      </c>
    </row>
    <row r="33" spans="1:4" ht="27" customHeight="1">
      <c r="A33" s="44">
        <v>14</v>
      </c>
      <c r="B33" s="19" t="s">
        <v>35</v>
      </c>
      <c r="C33" s="46" t="s">
        <v>22</v>
      </c>
      <c r="D33" s="18">
        <v>3678.11</v>
      </c>
    </row>
    <row r="34" spans="1:4" ht="27" customHeight="1">
      <c r="A34" s="43">
        <v>15</v>
      </c>
      <c r="B34" s="19" t="s">
        <v>36</v>
      </c>
      <c r="C34" s="39" t="s">
        <v>22</v>
      </c>
      <c r="D34" s="18"/>
    </row>
    <row r="35" spans="1:4" ht="27" customHeight="1">
      <c r="A35" s="44">
        <v>16</v>
      </c>
      <c r="B35" s="19" t="s">
        <v>37</v>
      </c>
      <c r="C35" s="39" t="s">
        <v>22</v>
      </c>
      <c r="D35" s="18"/>
    </row>
    <row r="36" spans="1:4" ht="27" customHeight="1">
      <c r="A36" s="43">
        <v>17</v>
      </c>
      <c r="B36" s="20" t="s">
        <v>38</v>
      </c>
      <c r="C36" s="39" t="s">
        <v>22</v>
      </c>
      <c r="D36" s="18"/>
    </row>
    <row r="37" spans="1:4" ht="27" customHeight="1">
      <c r="A37" s="44">
        <v>18</v>
      </c>
      <c r="B37" s="21" t="s">
        <v>39</v>
      </c>
      <c r="C37" s="39" t="s">
        <v>22</v>
      </c>
      <c r="D37" s="18">
        <v>5000</v>
      </c>
    </row>
    <row r="38" spans="1:4" ht="27" customHeight="1">
      <c r="A38" s="43">
        <v>19</v>
      </c>
      <c r="B38" s="21" t="s">
        <v>40</v>
      </c>
      <c r="C38" s="39" t="s">
        <v>22</v>
      </c>
      <c r="D38" s="18">
        <v>5820</v>
      </c>
    </row>
    <row r="39" spans="1:4" ht="27" customHeight="1">
      <c r="A39" s="43">
        <v>20</v>
      </c>
      <c r="B39" s="21" t="s">
        <v>41</v>
      </c>
      <c r="C39" s="39" t="s">
        <v>22</v>
      </c>
      <c r="D39" s="22"/>
    </row>
    <row r="40" spans="1:4" ht="27" customHeight="1">
      <c r="A40" s="43">
        <v>21</v>
      </c>
      <c r="B40" s="12" t="s">
        <v>42</v>
      </c>
      <c r="C40" s="47" t="s">
        <v>22</v>
      </c>
      <c r="D40" s="23"/>
    </row>
    <row r="41" spans="1:4" ht="27" customHeight="1">
      <c r="A41" s="45">
        <v>22</v>
      </c>
      <c r="B41" s="24" t="s">
        <v>43</v>
      </c>
      <c r="C41" s="47" t="s">
        <v>22</v>
      </c>
      <c r="D41" s="23"/>
    </row>
    <row r="42" spans="1:4" ht="38.25">
      <c r="A42" s="45">
        <v>23</v>
      </c>
      <c r="B42" s="24" t="s">
        <v>44</v>
      </c>
      <c r="C42" s="47" t="s">
        <v>22</v>
      </c>
      <c r="D42" s="25"/>
    </row>
    <row r="43" spans="1:4" ht="25.5">
      <c r="A43" s="45">
        <v>24</v>
      </c>
      <c r="B43" s="24" t="s">
        <v>45</v>
      </c>
      <c r="C43" s="47" t="s">
        <v>22</v>
      </c>
      <c r="D43" s="25"/>
    </row>
    <row r="44" spans="1:4" ht="30" customHeight="1">
      <c r="A44" s="51" t="s">
        <v>46</v>
      </c>
      <c r="B44" s="51"/>
      <c r="C44" s="51"/>
      <c r="D44" s="48">
        <f>SUM(D26:D43)</f>
        <v>445809.24999999994</v>
      </c>
    </row>
    <row r="45" spans="1:4" ht="30" customHeight="1">
      <c r="A45" s="51" t="s">
        <v>47</v>
      </c>
      <c r="B45" s="51"/>
      <c r="C45" s="51"/>
      <c r="D45" s="48">
        <f>D24-D44</f>
        <v>1477455.5700000003</v>
      </c>
    </row>
    <row r="46" spans="1:4" ht="15.75">
      <c r="A46" s="57" t="s">
        <v>48</v>
      </c>
      <c r="B46" s="57"/>
      <c r="C46" s="57"/>
      <c r="D46" s="49">
        <v>6193924.32</v>
      </c>
    </row>
    <row r="47" spans="1:4" ht="15.75">
      <c r="A47" s="51" t="s">
        <v>49</v>
      </c>
      <c r="B47" s="51"/>
      <c r="C47" s="51"/>
      <c r="D47" s="50">
        <f>D22/D46*100</f>
        <v>31.050828531918523</v>
      </c>
    </row>
    <row r="48" spans="1:4" s="28" customFormat="1" ht="30" customHeight="1">
      <c r="A48" s="26"/>
      <c r="B48" s="26"/>
      <c r="C48" s="26"/>
      <c r="D48" s="27"/>
    </row>
    <row r="49" spans="1:4" s="28" customFormat="1" ht="30" customHeight="1">
      <c r="A49" s="26"/>
      <c r="B49" s="58" t="s">
        <v>50</v>
      </c>
      <c r="C49" s="58"/>
      <c r="D49" s="29">
        <f>D24</f>
        <v>1923264.8200000003</v>
      </c>
    </row>
    <row r="50" spans="1:4" ht="12.75">
      <c r="A50" s="30"/>
      <c r="B50" s="59"/>
      <c r="C50" s="59"/>
      <c r="D50" s="30"/>
    </row>
    <row r="55" ht="12.75">
      <c r="B55" s="28" t="s">
        <v>60</v>
      </c>
    </row>
    <row r="56" ht="12.75">
      <c r="B56" s="28" t="s">
        <v>55</v>
      </c>
    </row>
  </sheetData>
  <sheetProtection formatCells="0" formatColumns="0" formatRows="0" insertColumns="0" insertRows="0" insertHyperlinks="0" deleteColumns="0" deleteRows="0" sort="0" autoFilter="0" pivotTables="0"/>
  <mergeCells count="12">
    <mergeCell ref="A45:C45"/>
    <mergeCell ref="A46:C46"/>
    <mergeCell ref="B49:C49"/>
    <mergeCell ref="B50:C50"/>
    <mergeCell ref="A47:C47"/>
    <mergeCell ref="A24:C24"/>
    <mergeCell ref="A25:C25"/>
    <mergeCell ref="A44:C44"/>
    <mergeCell ref="A1:D1"/>
    <mergeCell ref="A2:D2"/>
    <mergeCell ref="A3:B3"/>
    <mergeCell ref="A22:C22"/>
  </mergeCells>
  <conditionalFormatting sqref="D26:D43 D4:D24">
    <cfRule type="expression" priority="1" dxfId="0" stopIfTrue="1">
      <formula>ISBLANK(D4)</formula>
    </cfRule>
  </conditionalFormatting>
  <printOptions gridLines="1" horizontalCentered="1"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showGridLines="0" workbookViewId="0" topLeftCell="A1">
      <selection activeCell="D49" sqref="D49"/>
    </sheetView>
  </sheetViews>
  <sheetFormatPr defaultColWidth="9.140625" defaultRowHeight="12.75"/>
  <cols>
    <col min="1" max="1" width="6.140625" style="31" customWidth="1"/>
    <col min="2" max="2" width="97.28125" style="1" customWidth="1"/>
    <col min="3" max="3" width="5.7109375" style="31" customWidth="1"/>
    <col min="4" max="4" width="29.7109375" style="31" customWidth="1"/>
    <col min="5" max="16384" width="9.140625" style="1" customWidth="1"/>
  </cols>
  <sheetData>
    <row r="1" spans="1:4" ht="31.5" customHeight="1">
      <c r="A1" s="52" t="s">
        <v>0</v>
      </c>
      <c r="B1" s="52"/>
      <c r="C1" s="52"/>
      <c r="D1" s="52"/>
    </row>
    <row r="2" spans="1:4" ht="32.25" customHeight="1">
      <c r="A2" s="53" t="s">
        <v>1</v>
      </c>
      <c r="B2" s="53"/>
      <c r="C2" s="53"/>
      <c r="D2" s="53"/>
    </row>
    <row r="3" spans="1:4" ht="30">
      <c r="A3" s="54" t="s">
        <v>2</v>
      </c>
      <c r="B3" s="55"/>
      <c r="C3" s="2"/>
      <c r="D3" s="3" t="s">
        <v>56</v>
      </c>
    </row>
    <row r="4" spans="1:4" s="6" customFormat="1" ht="27" customHeight="1">
      <c r="A4" s="32">
        <v>1</v>
      </c>
      <c r="B4" s="4" t="s">
        <v>3</v>
      </c>
      <c r="C4" s="37" t="s">
        <v>4</v>
      </c>
      <c r="D4" s="5">
        <f>SUM(D5:D15)</f>
        <v>1662068.65</v>
      </c>
    </row>
    <row r="5" spans="1:4" s="6" customFormat="1" ht="27" customHeight="1">
      <c r="A5" s="33" t="s">
        <v>5</v>
      </c>
      <c r="B5" s="7" t="s">
        <v>6</v>
      </c>
      <c r="C5" s="37"/>
      <c r="D5" s="5">
        <v>1237392.41</v>
      </c>
    </row>
    <row r="6" spans="1:4" s="6" customFormat="1" ht="27" customHeight="1">
      <c r="A6" s="34"/>
      <c r="B6" s="8" t="s">
        <v>7</v>
      </c>
      <c r="C6" s="37"/>
      <c r="D6" s="5">
        <v>374866.24</v>
      </c>
    </row>
    <row r="7" spans="1:4" s="6" customFormat="1" ht="27" customHeight="1">
      <c r="A7" s="34"/>
      <c r="B7" s="4" t="s">
        <v>8</v>
      </c>
      <c r="C7" s="37"/>
      <c r="D7" s="5">
        <v>8320</v>
      </c>
    </row>
    <row r="8" spans="1:4" s="6" customFormat="1" ht="27" customHeight="1">
      <c r="A8" s="34"/>
      <c r="B8" s="8" t="s">
        <v>9</v>
      </c>
      <c r="C8" s="37"/>
      <c r="D8" s="5">
        <v>41490</v>
      </c>
    </row>
    <row r="9" spans="1:4" s="6" customFormat="1" ht="27" customHeight="1">
      <c r="A9" s="34"/>
      <c r="B9" s="8" t="s">
        <v>10</v>
      </c>
      <c r="C9" s="37"/>
      <c r="D9" s="5"/>
    </row>
    <row r="10" spans="1:4" s="6" customFormat="1" ht="27" customHeight="1">
      <c r="A10" s="34"/>
      <c r="B10" s="8" t="s">
        <v>11</v>
      </c>
      <c r="C10" s="37"/>
      <c r="D10" s="5"/>
    </row>
    <row r="11" spans="1:4" s="6" customFormat="1" ht="38.25">
      <c r="A11" s="34"/>
      <c r="B11" s="9" t="s">
        <v>12</v>
      </c>
      <c r="C11" s="37"/>
      <c r="D11" s="5"/>
    </row>
    <row r="12" spans="1:4" s="6" customFormat="1" ht="25.5">
      <c r="A12" s="34"/>
      <c r="B12" s="10" t="s">
        <v>13</v>
      </c>
      <c r="C12" s="37"/>
      <c r="D12" s="5"/>
    </row>
    <row r="13" spans="1:4" s="6" customFormat="1" ht="20.25" customHeight="1">
      <c r="A13" s="34"/>
      <c r="B13" s="4" t="s">
        <v>14</v>
      </c>
      <c r="C13" s="37"/>
      <c r="D13" s="5"/>
    </row>
    <row r="14" spans="1:4" s="6" customFormat="1" ht="20.25" customHeight="1">
      <c r="A14" s="34"/>
      <c r="B14" s="9" t="s">
        <v>15</v>
      </c>
      <c r="C14" s="37"/>
      <c r="D14" s="5"/>
    </row>
    <row r="15" spans="1:4" s="6" customFormat="1" ht="20.25" customHeight="1">
      <c r="A15" s="35"/>
      <c r="B15" s="4" t="s">
        <v>16</v>
      </c>
      <c r="C15" s="37"/>
      <c r="D15" s="5"/>
    </row>
    <row r="16" spans="1:4" s="6" customFormat="1" ht="38.25">
      <c r="A16" s="36">
        <v>2</v>
      </c>
      <c r="B16" s="10" t="s">
        <v>17</v>
      </c>
      <c r="C16" s="38" t="s">
        <v>4</v>
      </c>
      <c r="D16" s="5"/>
    </row>
    <row r="17" spans="1:4" s="6" customFormat="1" ht="25.5">
      <c r="A17" s="36">
        <v>3</v>
      </c>
      <c r="B17" s="4" t="s">
        <v>18</v>
      </c>
      <c r="C17" s="38" t="s">
        <v>4</v>
      </c>
      <c r="D17" s="5"/>
    </row>
    <row r="18" spans="1:4" s="6" customFormat="1" ht="25.5">
      <c r="A18" s="36">
        <v>4</v>
      </c>
      <c r="B18" s="11" t="s">
        <v>19</v>
      </c>
      <c r="C18" s="39" t="s">
        <v>4</v>
      </c>
      <c r="D18" s="5"/>
    </row>
    <row r="19" spans="1:4" s="6" customFormat="1" ht="20.25">
      <c r="A19" s="36">
        <v>5</v>
      </c>
      <c r="B19" s="12" t="s">
        <v>20</v>
      </c>
      <c r="C19" s="40" t="s">
        <v>4</v>
      </c>
      <c r="D19" s="5">
        <v>94399.34</v>
      </c>
    </row>
    <row r="20" spans="1:6" s="6" customFormat="1" ht="43.5" customHeight="1">
      <c r="A20" s="36"/>
      <c r="B20" s="13" t="s">
        <v>21</v>
      </c>
      <c r="C20" s="40" t="s">
        <v>22</v>
      </c>
      <c r="D20" s="14"/>
      <c r="E20" s="15"/>
      <c r="F20" s="15"/>
    </row>
    <row r="21" spans="1:4" s="6" customFormat="1" ht="25.5">
      <c r="A21" s="36"/>
      <c r="B21" s="16" t="s">
        <v>23</v>
      </c>
      <c r="C21" s="40" t="s">
        <v>4</v>
      </c>
      <c r="D21" s="17"/>
    </row>
    <row r="22" spans="1:4" s="6" customFormat="1" ht="20.25" customHeight="1">
      <c r="A22" s="56" t="s">
        <v>24</v>
      </c>
      <c r="B22" s="56"/>
      <c r="C22" s="56"/>
      <c r="D22" s="17">
        <f>SUM(D4+D16+D17+D18+D19)-D20+D21</f>
        <v>1756467.99</v>
      </c>
    </row>
    <row r="23" spans="1:4" ht="25.5">
      <c r="A23" s="42">
        <v>6</v>
      </c>
      <c r="B23" s="4" t="s">
        <v>25</v>
      </c>
      <c r="C23" s="41" t="s">
        <v>4</v>
      </c>
      <c r="D23" s="18"/>
    </row>
    <row r="24" spans="1:4" s="6" customFormat="1" ht="20.25" customHeight="1">
      <c r="A24" s="51" t="s">
        <v>26</v>
      </c>
      <c r="B24" s="51"/>
      <c r="C24" s="51"/>
      <c r="D24" s="17">
        <f>D22+D23</f>
        <v>1756467.99</v>
      </c>
    </row>
    <row r="25" spans="1:4" s="6" customFormat="1" ht="30">
      <c r="A25" s="51" t="s">
        <v>27</v>
      </c>
      <c r="B25" s="51"/>
      <c r="C25" s="51"/>
      <c r="D25" s="3" t="s">
        <v>54</v>
      </c>
    </row>
    <row r="26" spans="1:4" ht="27" customHeight="1">
      <c r="A26" s="43">
        <v>7</v>
      </c>
      <c r="B26" s="7" t="s">
        <v>28</v>
      </c>
      <c r="C26" s="37" t="s">
        <v>22</v>
      </c>
      <c r="D26" s="18">
        <v>276115.43</v>
      </c>
    </row>
    <row r="27" spans="1:4" ht="27" customHeight="1">
      <c r="A27" s="44">
        <v>8</v>
      </c>
      <c r="B27" s="19" t="s">
        <v>29</v>
      </c>
      <c r="C27" s="39" t="s">
        <v>22</v>
      </c>
      <c r="D27" s="18">
        <v>28807</v>
      </c>
    </row>
    <row r="28" spans="1:4" ht="27" customHeight="1">
      <c r="A28" s="43">
        <v>9</v>
      </c>
      <c r="B28" s="19" t="s">
        <v>30</v>
      </c>
      <c r="C28" s="39" t="s">
        <v>22</v>
      </c>
      <c r="D28" s="18">
        <v>56311</v>
      </c>
    </row>
    <row r="29" spans="1:4" ht="27" customHeight="1">
      <c r="A29" s="44">
        <v>10</v>
      </c>
      <c r="B29" s="19" t="s">
        <v>31</v>
      </c>
      <c r="C29" s="39" t="s">
        <v>22</v>
      </c>
      <c r="D29" s="18"/>
    </row>
    <row r="30" spans="1:4" ht="27" customHeight="1">
      <c r="A30" s="43">
        <v>11</v>
      </c>
      <c r="B30" s="19" t="s">
        <v>32</v>
      </c>
      <c r="C30" s="39" t="s">
        <v>22</v>
      </c>
      <c r="D30" s="18"/>
    </row>
    <row r="31" spans="1:4" ht="27" customHeight="1">
      <c r="A31" s="44">
        <v>12</v>
      </c>
      <c r="B31" s="19" t="s">
        <v>33</v>
      </c>
      <c r="C31" s="39" t="s">
        <v>22</v>
      </c>
      <c r="D31" s="18"/>
    </row>
    <row r="32" spans="1:4" ht="27" customHeight="1">
      <c r="A32" s="43">
        <v>13</v>
      </c>
      <c r="B32" s="19" t="s">
        <v>34</v>
      </c>
      <c r="C32" s="39" t="s">
        <v>22</v>
      </c>
      <c r="D32" s="18">
        <v>8800</v>
      </c>
    </row>
    <row r="33" spans="1:4" ht="27" customHeight="1">
      <c r="A33" s="44">
        <v>14</v>
      </c>
      <c r="B33" s="19" t="s">
        <v>35</v>
      </c>
      <c r="C33" s="46" t="s">
        <v>22</v>
      </c>
      <c r="D33" s="18"/>
    </row>
    <row r="34" spans="1:4" ht="27" customHeight="1">
      <c r="A34" s="43">
        <v>15</v>
      </c>
      <c r="B34" s="19" t="s">
        <v>36</v>
      </c>
      <c r="C34" s="39" t="s">
        <v>22</v>
      </c>
      <c r="D34" s="18"/>
    </row>
    <row r="35" spans="1:4" ht="27" customHeight="1">
      <c r="A35" s="44">
        <v>16</v>
      </c>
      <c r="B35" s="19" t="s">
        <v>37</v>
      </c>
      <c r="C35" s="39" t="s">
        <v>22</v>
      </c>
      <c r="D35" s="18"/>
    </row>
    <row r="36" spans="1:4" ht="27" customHeight="1">
      <c r="A36" s="43">
        <v>17</v>
      </c>
      <c r="B36" s="20" t="s">
        <v>38</v>
      </c>
      <c r="C36" s="39" t="s">
        <v>22</v>
      </c>
      <c r="D36" s="18"/>
    </row>
    <row r="37" spans="1:4" ht="27" customHeight="1">
      <c r="A37" s="44">
        <v>18</v>
      </c>
      <c r="B37" s="21" t="s">
        <v>39</v>
      </c>
      <c r="C37" s="39" t="s">
        <v>22</v>
      </c>
      <c r="D37" s="18"/>
    </row>
    <row r="38" spans="1:4" ht="27" customHeight="1">
      <c r="A38" s="43">
        <v>19</v>
      </c>
      <c r="B38" s="21" t="s">
        <v>40</v>
      </c>
      <c r="C38" s="39" t="s">
        <v>22</v>
      </c>
      <c r="D38" s="18">
        <v>3000</v>
      </c>
    </row>
    <row r="39" spans="1:4" ht="27" customHeight="1">
      <c r="A39" s="43">
        <v>20</v>
      </c>
      <c r="B39" s="21" t="s">
        <v>41</v>
      </c>
      <c r="C39" s="39" t="s">
        <v>22</v>
      </c>
      <c r="D39" s="22"/>
    </row>
    <row r="40" spans="1:4" ht="27" customHeight="1">
      <c r="A40" s="43">
        <v>21</v>
      </c>
      <c r="B40" s="12" t="s">
        <v>42</v>
      </c>
      <c r="C40" s="47" t="s">
        <v>22</v>
      </c>
      <c r="D40" s="23"/>
    </row>
    <row r="41" spans="1:4" ht="27" customHeight="1">
      <c r="A41" s="45">
        <v>22</v>
      </c>
      <c r="B41" s="24" t="s">
        <v>43</v>
      </c>
      <c r="C41" s="47" t="s">
        <v>22</v>
      </c>
      <c r="D41" s="23">
        <v>980</v>
      </c>
    </row>
    <row r="42" spans="1:4" ht="38.25">
      <c r="A42" s="45">
        <v>23</v>
      </c>
      <c r="B42" s="24" t="s">
        <v>44</v>
      </c>
      <c r="C42" s="47" t="s">
        <v>22</v>
      </c>
      <c r="D42" s="25"/>
    </row>
    <row r="43" spans="1:4" ht="25.5">
      <c r="A43" s="45">
        <v>24</v>
      </c>
      <c r="B43" s="24" t="s">
        <v>45</v>
      </c>
      <c r="C43" s="47" t="s">
        <v>22</v>
      </c>
      <c r="D43" s="25"/>
    </row>
    <row r="44" spans="1:4" ht="30" customHeight="1">
      <c r="A44" s="51" t="s">
        <v>46</v>
      </c>
      <c r="B44" s="51"/>
      <c r="C44" s="51"/>
      <c r="D44" s="48">
        <f>SUM(D26:D43)</f>
        <v>374013.43</v>
      </c>
    </row>
    <row r="45" spans="1:4" ht="30" customHeight="1">
      <c r="A45" s="51" t="s">
        <v>47</v>
      </c>
      <c r="B45" s="51"/>
      <c r="C45" s="51"/>
      <c r="D45" s="48">
        <f>D24-D44</f>
        <v>1382454.56</v>
      </c>
    </row>
    <row r="46" spans="1:4" ht="15.75">
      <c r="A46" s="57" t="s">
        <v>48</v>
      </c>
      <c r="B46" s="57"/>
      <c r="C46" s="57"/>
      <c r="D46" s="49">
        <v>6368109.7</v>
      </c>
    </row>
    <row r="47" spans="1:4" ht="15.75">
      <c r="A47" s="51" t="s">
        <v>49</v>
      </c>
      <c r="B47" s="51"/>
      <c r="C47" s="51"/>
      <c r="D47" s="50">
        <f>D22/D46*100</f>
        <v>27.5822508208362</v>
      </c>
    </row>
    <row r="48" spans="1:4" s="28" customFormat="1" ht="30" customHeight="1">
      <c r="A48" s="26"/>
      <c r="B48" s="26"/>
      <c r="C48" s="26"/>
      <c r="D48" s="27"/>
    </row>
    <row r="49" spans="1:4" s="28" customFormat="1" ht="30" customHeight="1">
      <c r="A49" s="26"/>
      <c r="B49" s="58" t="s">
        <v>65</v>
      </c>
      <c r="C49" s="58"/>
      <c r="D49" s="29">
        <v>1477455.57</v>
      </c>
    </row>
    <row r="50" spans="1:4" ht="12.75">
      <c r="A50" s="30"/>
      <c r="B50" s="59"/>
      <c r="C50" s="59"/>
      <c r="D50" s="30"/>
    </row>
    <row r="51" spans="1:4" ht="15.75">
      <c r="A51" s="30"/>
      <c r="B51" s="60" t="s">
        <v>51</v>
      </c>
      <c r="C51" s="60"/>
      <c r="D51" s="29" t="str">
        <f>IF(D45&lt;D49,"SI","NO")</f>
        <v>SI</v>
      </c>
    </row>
    <row r="52" spans="1:4" ht="12.75">
      <c r="A52" s="30"/>
      <c r="B52" s="59"/>
      <c r="C52" s="59"/>
      <c r="D52" s="30"/>
    </row>
    <row r="53" spans="1:4" ht="15.75">
      <c r="A53" s="30"/>
      <c r="B53" s="60" t="s">
        <v>57</v>
      </c>
      <c r="C53" s="60"/>
      <c r="D53" s="29">
        <f>IF(D45&lt;D49,D49-D45-1,0)</f>
        <v>95000.01000000001</v>
      </c>
    </row>
    <row r="56" spans="2:4" ht="15.75">
      <c r="B56" s="58" t="s">
        <v>52</v>
      </c>
      <c r="C56" s="58"/>
      <c r="D56" s="29">
        <v>31.05</v>
      </c>
    </row>
    <row r="58" spans="1:4" ht="15.75">
      <c r="A58" s="30"/>
      <c r="B58" s="60" t="s">
        <v>53</v>
      </c>
      <c r="C58" s="60"/>
      <c r="D58" s="29" t="str">
        <f>IF(D47&lt;D56,"SI","NO")</f>
        <v>SI</v>
      </c>
    </row>
    <row r="66" ht="12.75">
      <c r="B66" s="28" t="s">
        <v>60</v>
      </c>
    </row>
    <row r="67" ht="12.75">
      <c r="B67" s="28" t="s">
        <v>55</v>
      </c>
    </row>
  </sheetData>
  <sheetProtection formatCells="0" formatColumns="0" formatRows="0" insertColumns="0" insertRows="0" insertHyperlinks="0" deleteColumns="0" deleteRows="0" sort="0" autoFilter="0" pivotTables="0"/>
  <mergeCells count="17">
    <mergeCell ref="B56:C56"/>
    <mergeCell ref="B58:C58"/>
    <mergeCell ref="B53:C53"/>
    <mergeCell ref="A44:C44"/>
    <mergeCell ref="A45:C45"/>
    <mergeCell ref="A46:C46"/>
    <mergeCell ref="B49:C49"/>
    <mergeCell ref="B50:C50"/>
    <mergeCell ref="B51:C51"/>
    <mergeCell ref="B52:C52"/>
    <mergeCell ref="A47:C47"/>
    <mergeCell ref="A1:D1"/>
    <mergeCell ref="A2:D2"/>
    <mergeCell ref="A3:B3"/>
    <mergeCell ref="A22:C22"/>
    <mergeCell ref="A24:C24"/>
    <mergeCell ref="A25:C25"/>
  </mergeCells>
  <conditionalFormatting sqref="D26:D43 D4:D24">
    <cfRule type="expression" priority="1" dxfId="0" stopIfTrue="1">
      <formula>ISBLANK(D4)</formula>
    </cfRule>
  </conditionalFormatting>
  <printOptions gridLines="1" horizontalCentered="1"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showGridLines="0" workbookViewId="0" topLeftCell="A1">
      <selection activeCell="D49" sqref="D49"/>
    </sheetView>
  </sheetViews>
  <sheetFormatPr defaultColWidth="9.140625" defaultRowHeight="12.75"/>
  <cols>
    <col min="1" max="1" width="6.140625" style="31" customWidth="1"/>
    <col min="2" max="2" width="97.28125" style="1" customWidth="1"/>
    <col min="3" max="3" width="5.7109375" style="31" customWidth="1"/>
    <col min="4" max="4" width="29.7109375" style="31" customWidth="1"/>
    <col min="5" max="16384" width="9.140625" style="1" customWidth="1"/>
  </cols>
  <sheetData>
    <row r="1" spans="1:4" ht="31.5" customHeight="1">
      <c r="A1" s="52" t="s">
        <v>0</v>
      </c>
      <c r="B1" s="52"/>
      <c r="C1" s="52"/>
      <c r="D1" s="52"/>
    </row>
    <row r="2" spans="1:4" ht="32.25" customHeight="1">
      <c r="A2" s="53" t="s">
        <v>1</v>
      </c>
      <c r="B2" s="53"/>
      <c r="C2" s="53"/>
      <c r="D2" s="53"/>
    </row>
    <row r="3" spans="1:4" ht="30">
      <c r="A3" s="54" t="s">
        <v>2</v>
      </c>
      <c r="B3" s="55"/>
      <c r="C3" s="2"/>
      <c r="D3" s="3" t="s">
        <v>58</v>
      </c>
    </row>
    <row r="4" spans="1:4" s="6" customFormat="1" ht="27" customHeight="1">
      <c r="A4" s="32">
        <v>1</v>
      </c>
      <c r="B4" s="4" t="s">
        <v>3</v>
      </c>
      <c r="C4" s="37" t="s">
        <v>4</v>
      </c>
      <c r="D4" s="5">
        <f>SUM(D5:D15)</f>
        <v>1678897.8599999999</v>
      </c>
    </row>
    <row r="5" spans="1:4" s="6" customFormat="1" ht="27" customHeight="1">
      <c r="A5" s="33" t="s">
        <v>5</v>
      </c>
      <c r="B5" s="7" t="s">
        <v>6</v>
      </c>
      <c r="C5" s="37"/>
      <c r="D5" s="5">
        <v>1253329.26</v>
      </c>
    </row>
    <row r="6" spans="1:4" s="6" customFormat="1" ht="27" customHeight="1">
      <c r="A6" s="34"/>
      <c r="B6" s="8" t="s">
        <v>7</v>
      </c>
      <c r="C6" s="37"/>
      <c r="D6" s="5">
        <v>375758.6</v>
      </c>
    </row>
    <row r="7" spans="1:4" s="6" customFormat="1" ht="27" customHeight="1">
      <c r="A7" s="34"/>
      <c r="B7" s="4" t="s">
        <v>8</v>
      </c>
      <c r="C7" s="37"/>
      <c r="D7" s="5">
        <v>8320</v>
      </c>
    </row>
    <row r="8" spans="1:4" s="6" customFormat="1" ht="27" customHeight="1">
      <c r="A8" s="34"/>
      <c r="B8" s="8" t="s">
        <v>9</v>
      </c>
      <c r="C8" s="37"/>
      <c r="D8" s="5">
        <v>41490</v>
      </c>
    </row>
    <row r="9" spans="1:4" s="6" customFormat="1" ht="27" customHeight="1">
      <c r="A9" s="34"/>
      <c r="B9" s="8" t="s">
        <v>10</v>
      </c>
      <c r="C9" s="37"/>
      <c r="D9" s="5"/>
    </row>
    <row r="10" spans="1:4" s="6" customFormat="1" ht="27" customHeight="1">
      <c r="A10" s="34"/>
      <c r="B10" s="8" t="s">
        <v>11</v>
      </c>
      <c r="C10" s="37"/>
      <c r="D10" s="5"/>
    </row>
    <row r="11" spans="1:4" s="6" customFormat="1" ht="38.25">
      <c r="A11" s="34"/>
      <c r="B11" s="9" t="s">
        <v>12</v>
      </c>
      <c r="C11" s="37"/>
      <c r="D11" s="5"/>
    </row>
    <row r="12" spans="1:4" s="6" customFormat="1" ht="25.5">
      <c r="A12" s="34"/>
      <c r="B12" s="10" t="s">
        <v>13</v>
      </c>
      <c r="C12" s="37"/>
      <c r="D12" s="5"/>
    </row>
    <row r="13" spans="1:4" s="6" customFormat="1" ht="20.25" customHeight="1">
      <c r="A13" s="34"/>
      <c r="B13" s="4" t="s">
        <v>14</v>
      </c>
      <c r="C13" s="37"/>
      <c r="D13" s="5"/>
    </row>
    <row r="14" spans="1:4" s="6" customFormat="1" ht="20.25" customHeight="1">
      <c r="A14" s="34"/>
      <c r="B14" s="9" t="s">
        <v>15</v>
      </c>
      <c r="C14" s="37"/>
      <c r="D14" s="5"/>
    </row>
    <row r="15" spans="1:4" s="6" customFormat="1" ht="20.25" customHeight="1">
      <c r="A15" s="35"/>
      <c r="B15" s="4" t="s">
        <v>16</v>
      </c>
      <c r="C15" s="37"/>
      <c r="D15" s="5"/>
    </row>
    <row r="16" spans="1:4" s="6" customFormat="1" ht="38.25">
      <c r="A16" s="36">
        <v>2</v>
      </c>
      <c r="B16" s="10" t="s">
        <v>17</v>
      </c>
      <c r="C16" s="38" t="s">
        <v>4</v>
      </c>
      <c r="D16" s="5"/>
    </row>
    <row r="17" spans="1:4" s="6" customFormat="1" ht="25.5">
      <c r="A17" s="36">
        <v>3</v>
      </c>
      <c r="B17" s="4" t="s">
        <v>18</v>
      </c>
      <c r="C17" s="38" t="s">
        <v>4</v>
      </c>
      <c r="D17" s="5"/>
    </row>
    <row r="18" spans="1:4" s="6" customFormat="1" ht="25.5">
      <c r="A18" s="36">
        <v>4</v>
      </c>
      <c r="B18" s="11" t="s">
        <v>19</v>
      </c>
      <c r="C18" s="39" t="s">
        <v>4</v>
      </c>
      <c r="D18" s="5"/>
    </row>
    <row r="19" spans="1:4" s="6" customFormat="1" ht="20.25">
      <c r="A19" s="36">
        <v>5</v>
      </c>
      <c r="B19" s="12" t="s">
        <v>20</v>
      </c>
      <c r="C19" s="40" t="s">
        <v>4</v>
      </c>
      <c r="D19" s="5">
        <v>94629.57</v>
      </c>
    </row>
    <row r="20" spans="1:6" s="6" customFormat="1" ht="43.5" customHeight="1">
      <c r="A20" s="36"/>
      <c r="B20" s="13" t="s">
        <v>21</v>
      </c>
      <c r="C20" s="40" t="s">
        <v>22</v>
      </c>
      <c r="D20" s="14"/>
      <c r="E20" s="15"/>
      <c r="F20" s="15"/>
    </row>
    <row r="21" spans="1:4" s="6" customFormat="1" ht="25.5">
      <c r="A21" s="36"/>
      <c r="B21" s="16" t="s">
        <v>23</v>
      </c>
      <c r="C21" s="40" t="s">
        <v>4</v>
      </c>
      <c r="D21" s="17"/>
    </row>
    <row r="22" spans="1:4" s="6" customFormat="1" ht="20.25" customHeight="1">
      <c r="A22" s="56" t="s">
        <v>24</v>
      </c>
      <c r="B22" s="56"/>
      <c r="C22" s="56"/>
      <c r="D22" s="17">
        <f>SUM(D4+D16+D17+D18+D19)-D20+D21</f>
        <v>1773527.43</v>
      </c>
    </row>
    <row r="23" spans="1:4" ht="25.5">
      <c r="A23" s="42">
        <v>6</v>
      </c>
      <c r="B23" s="4" t="s">
        <v>25</v>
      </c>
      <c r="C23" s="41" t="s">
        <v>4</v>
      </c>
      <c r="D23" s="18"/>
    </row>
    <row r="24" spans="1:4" s="6" customFormat="1" ht="20.25" customHeight="1">
      <c r="A24" s="51" t="s">
        <v>26</v>
      </c>
      <c r="B24" s="51"/>
      <c r="C24" s="51"/>
      <c r="D24" s="17">
        <f>D22+D23</f>
        <v>1773527.43</v>
      </c>
    </row>
    <row r="25" spans="1:4" s="6" customFormat="1" ht="30">
      <c r="A25" s="51" t="s">
        <v>27</v>
      </c>
      <c r="B25" s="51"/>
      <c r="C25" s="51"/>
      <c r="D25" s="3" t="s">
        <v>61</v>
      </c>
    </row>
    <row r="26" spans="1:4" ht="27" customHeight="1">
      <c r="A26" s="43">
        <v>7</v>
      </c>
      <c r="B26" s="7" t="s">
        <v>28</v>
      </c>
      <c r="C26" s="37" t="s">
        <v>22</v>
      </c>
      <c r="D26" s="18">
        <v>286631.31</v>
      </c>
    </row>
    <row r="27" spans="1:4" ht="27" customHeight="1">
      <c r="A27" s="44">
        <v>8</v>
      </c>
      <c r="B27" s="19" t="s">
        <v>29</v>
      </c>
      <c r="C27" s="39" t="s">
        <v>22</v>
      </c>
      <c r="D27" s="18">
        <v>28877</v>
      </c>
    </row>
    <row r="28" spans="1:4" ht="27" customHeight="1">
      <c r="A28" s="43">
        <v>9</v>
      </c>
      <c r="B28" s="19" t="s">
        <v>30</v>
      </c>
      <c r="C28" s="39" t="s">
        <v>22</v>
      </c>
      <c r="D28" s="18">
        <v>56447</v>
      </c>
    </row>
    <row r="29" spans="1:4" ht="27" customHeight="1">
      <c r="A29" s="44">
        <v>10</v>
      </c>
      <c r="B29" s="19" t="s">
        <v>31</v>
      </c>
      <c r="C29" s="39" t="s">
        <v>22</v>
      </c>
      <c r="D29" s="18"/>
    </row>
    <row r="30" spans="1:4" ht="27" customHeight="1">
      <c r="A30" s="43">
        <v>11</v>
      </c>
      <c r="B30" s="19" t="s">
        <v>32</v>
      </c>
      <c r="C30" s="39" t="s">
        <v>22</v>
      </c>
      <c r="D30" s="18"/>
    </row>
    <row r="31" spans="1:4" ht="27" customHeight="1">
      <c r="A31" s="44">
        <v>12</v>
      </c>
      <c r="B31" s="19" t="s">
        <v>33</v>
      </c>
      <c r="C31" s="39" t="s">
        <v>22</v>
      </c>
      <c r="D31" s="18"/>
    </row>
    <row r="32" spans="1:4" ht="27" customHeight="1">
      <c r="A32" s="43">
        <v>13</v>
      </c>
      <c r="B32" s="19" t="s">
        <v>34</v>
      </c>
      <c r="C32" s="39" t="s">
        <v>22</v>
      </c>
      <c r="D32" s="18">
        <v>15000</v>
      </c>
    </row>
    <row r="33" spans="1:4" ht="27" customHeight="1">
      <c r="A33" s="44">
        <v>14</v>
      </c>
      <c r="B33" s="19" t="s">
        <v>35</v>
      </c>
      <c r="C33" s="46" t="s">
        <v>22</v>
      </c>
      <c r="D33" s="18"/>
    </row>
    <row r="34" spans="1:4" ht="27" customHeight="1">
      <c r="A34" s="43">
        <v>15</v>
      </c>
      <c r="B34" s="19" t="s">
        <v>36</v>
      </c>
      <c r="C34" s="39" t="s">
        <v>22</v>
      </c>
      <c r="D34" s="18"/>
    </row>
    <row r="35" spans="1:4" ht="27" customHeight="1">
      <c r="A35" s="44">
        <v>16</v>
      </c>
      <c r="B35" s="19" t="s">
        <v>37</v>
      </c>
      <c r="C35" s="39" t="s">
        <v>22</v>
      </c>
      <c r="D35" s="18"/>
    </row>
    <row r="36" spans="1:4" ht="27" customHeight="1">
      <c r="A36" s="43">
        <v>17</v>
      </c>
      <c r="B36" s="20" t="s">
        <v>38</v>
      </c>
      <c r="C36" s="39" t="s">
        <v>22</v>
      </c>
      <c r="D36" s="18"/>
    </row>
    <row r="37" spans="1:4" ht="27" customHeight="1">
      <c r="A37" s="44">
        <v>18</v>
      </c>
      <c r="B37" s="21" t="s">
        <v>39</v>
      </c>
      <c r="C37" s="39" t="s">
        <v>22</v>
      </c>
      <c r="D37" s="18"/>
    </row>
    <row r="38" spans="1:4" ht="27" customHeight="1">
      <c r="A38" s="43">
        <v>19</v>
      </c>
      <c r="B38" s="21" t="s">
        <v>40</v>
      </c>
      <c r="C38" s="39" t="s">
        <v>22</v>
      </c>
      <c r="D38" s="18">
        <v>3000</v>
      </c>
    </row>
    <row r="39" spans="1:4" ht="27" customHeight="1">
      <c r="A39" s="43">
        <v>20</v>
      </c>
      <c r="B39" s="21" t="s">
        <v>41</v>
      </c>
      <c r="C39" s="39" t="s">
        <v>22</v>
      </c>
      <c r="D39" s="22"/>
    </row>
    <row r="40" spans="1:4" ht="27" customHeight="1">
      <c r="A40" s="43">
        <v>21</v>
      </c>
      <c r="B40" s="12" t="s">
        <v>42</v>
      </c>
      <c r="C40" s="47" t="s">
        <v>22</v>
      </c>
      <c r="D40" s="23"/>
    </row>
    <row r="41" spans="1:4" ht="27" customHeight="1">
      <c r="A41" s="45">
        <v>22</v>
      </c>
      <c r="B41" s="24" t="s">
        <v>43</v>
      </c>
      <c r="C41" s="47" t="s">
        <v>22</v>
      </c>
      <c r="D41" s="23">
        <v>980</v>
      </c>
    </row>
    <row r="42" spans="1:4" ht="38.25">
      <c r="A42" s="45">
        <v>23</v>
      </c>
      <c r="B42" s="24" t="s">
        <v>44</v>
      </c>
      <c r="C42" s="47" t="s">
        <v>22</v>
      </c>
      <c r="D42" s="25"/>
    </row>
    <row r="43" spans="1:4" ht="25.5">
      <c r="A43" s="45">
        <v>24</v>
      </c>
      <c r="B43" s="24" t="s">
        <v>45</v>
      </c>
      <c r="C43" s="47" t="s">
        <v>22</v>
      </c>
      <c r="D43" s="25"/>
    </row>
    <row r="44" spans="1:4" ht="30" customHeight="1">
      <c r="A44" s="51" t="s">
        <v>46</v>
      </c>
      <c r="B44" s="51"/>
      <c r="C44" s="51"/>
      <c r="D44" s="48">
        <f>SUM(D26:D43)</f>
        <v>390935.31</v>
      </c>
    </row>
    <row r="45" spans="1:4" ht="30" customHeight="1">
      <c r="A45" s="51" t="s">
        <v>47</v>
      </c>
      <c r="B45" s="51"/>
      <c r="C45" s="51"/>
      <c r="D45" s="48">
        <f>D24-D44</f>
        <v>1382592.1199999999</v>
      </c>
    </row>
    <row r="46" spans="1:4" ht="15.75">
      <c r="A46" s="57" t="s">
        <v>48</v>
      </c>
      <c r="B46" s="57"/>
      <c r="C46" s="57"/>
      <c r="D46" s="49">
        <v>6459711.5</v>
      </c>
    </row>
    <row r="47" spans="1:4" ht="15.75">
      <c r="A47" s="51" t="s">
        <v>49</v>
      </c>
      <c r="B47" s="51"/>
      <c r="C47" s="51"/>
      <c r="D47" s="50">
        <f>D22/D46*100</f>
        <v>27.455211118948576</v>
      </c>
    </row>
    <row r="48" spans="1:4" s="28" customFormat="1" ht="30" customHeight="1">
      <c r="A48" s="26"/>
      <c r="B48" s="26"/>
      <c r="C48" s="26"/>
      <c r="D48" s="27"/>
    </row>
    <row r="49" spans="1:4" s="28" customFormat="1" ht="30" customHeight="1">
      <c r="A49" s="26"/>
      <c r="B49" s="58" t="s">
        <v>65</v>
      </c>
      <c r="C49" s="58"/>
      <c r="D49" s="29">
        <v>1477455.57</v>
      </c>
    </row>
    <row r="50" spans="1:4" ht="12.75">
      <c r="A50" s="30"/>
      <c r="B50" s="59"/>
      <c r="C50" s="59"/>
      <c r="D50" s="30"/>
    </row>
    <row r="51" spans="1:4" ht="15.75">
      <c r="A51" s="30"/>
      <c r="B51" s="60" t="s">
        <v>51</v>
      </c>
      <c r="C51" s="60"/>
      <c r="D51" s="29" t="str">
        <f>IF(D45&lt;D49,"SI","NO")</f>
        <v>SI</v>
      </c>
    </row>
    <row r="52" spans="1:4" ht="12.75">
      <c r="A52" s="30"/>
      <c r="B52" s="59"/>
      <c r="C52" s="59"/>
      <c r="D52" s="30"/>
    </row>
    <row r="53" spans="1:4" ht="15.75">
      <c r="A53" s="30"/>
      <c r="B53" s="60" t="s">
        <v>59</v>
      </c>
      <c r="C53" s="60"/>
      <c r="D53" s="29">
        <f>IF(D45&lt;D49,D49-D45-1,0)</f>
        <v>94862.45000000019</v>
      </c>
    </row>
    <row r="56" spans="2:4" ht="15.75">
      <c r="B56" s="58" t="s">
        <v>52</v>
      </c>
      <c r="C56" s="58"/>
      <c r="D56" s="29">
        <v>31.05</v>
      </c>
    </row>
    <row r="58" spans="1:4" ht="15.75">
      <c r="A58" s="30"/>
      <c r="B58" s="60" t="s">
        <v>53</v>
      </c>
      <c r="C58" s="60"/>
      <c r="D58" s="29" t="str">
        <f>IF(D47&lt;D56,"SI","NO")</f>
        <v>SI</v>
      </c>
    </row>
    <row r="66" ht="12.75">
      <c r="B66" s="28" t="s">
        <v>60</v>
      </c>
    </row>
    <row r="67" ht="12.75">
      <c r="B67" s="28" t="s">
        <v>55</v>
      </c>
    </row>
  </sheetData>
  <sheetProtection formatCells="0" formatColumns="0" formatRows="0" insertColumns="0" insertRows="0" insertHyperlinks="0" deleteColumns="0" deleteRows="0" sort="0" autoFilter="0" pivotTables="0"/>
  <mergeCells count="17">
    <mergeCell ref="A47:C47"/>
    <mergeCell ref="A1:D1"/>
    <mergeCell ref="A2:D2"/>
    <mergeCell ref="A3:B3"/>
    <mergeCell ref="A22:C22"/>
    <mergeCell ref="A24:C24"/>
    <mergeCell ref="A25:C25"/>
    <mergeCell ref="B56:C56"/>
    <mergeCell ref="B58:C58"/>
    <mergeCell ref="B53:C53"/>
    <mergeCell ref="A44:C44"/>
    <mergeCell ref="A45:C45"/>
    <mergeCell ref="A46:C46"/>
    <mergeCell ref="B49:C49"/>
    <mergeCell ref="B50:C50"/>
    <mergeCell ref="B51:C51"/>
    <mergeCell ref="B52:C52"/>
  </mergeCells>
  <conditionalFormatting sqref="D26:D43 D4:D24">
    <cfRule type="expression" priority="1" dxfId="0" stopIfTrue="1">
      <formula>ISBLANK(D4)</formula>
    </cfRule>
  </conditionalFormatting>
  <printOptions gridLines="1" horizontalCentered="1"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showGridLines="0" workbookViewId="0" topLeftCell="A1">
      <selection activeCell="D51" sqref="D51"/>
    </sheetView>
  </sheetViews>
  <sheetFormatPr defaultColWidth="9.140625" defaultRowHeight="12.75"/>
  <cols>
    <col min="1" max="1" width="6.140625" style="31" customWidth="1"/>
    <col min="2" max="2" width="97.28125" style="1" customWidth="1"/>
    <col min="3" max="3" width="5.7109375" style="31" customWidth="1"/>
    <col min="4" max="4" width="29.7109375" style="31" customWidth="1"/>
    <col min="5" max="16384" width="9.140625" style="1" customWidth="1"/>
  </cols>
  <sheetData>
    <row r="1" spans="1:4" ht="31.5" customHeight="1">
      <c r="A1" s="52" t="s">
        <v>0</v>
      </c>
      <c r="B1" s="52"/>
      <c r="C1" s="52"/>
      <c r="D1" s="52"/>
    </row>
    <row r="2" spans="1:4" ht="32.25" customHeight="1">
      <c r="A2" s="53" t="s">
        <v>1</v>
      </c>
      <c r="B2" s="53"/>
      <c r="C2" s="53"/>
      <c r="D2" s="53"/>
    </row>
    <row r="3" spans="1:4" ht="30">
      <c r="A3" s="54" t="s">
        <v>2</v>
      </c>
      <c r="B3" s="55"/>
      <c r="C3" s="2"/>
      <c r="D3" s="3" t="s">
        <v>62</v>
      </c>
    </row>
    <row r="4" spans="1:4" s="6" customFormat="1" ht="27" customHeight="1">
      <c r="A4" s="32">
        <v>1</v>
      </c>
      <c r="B4" s="4" t="s">
        <v>3</v>
      </c>
      <c r="C4" s="37" t="s">
        <v>4</v>
      </c>
      <c r="D4" s="5">
        <f>SUM(D5:D15)</f>
        <v>1669793.8599999999</v>
      </c>
    </row>
    <row r="5" spans="1:4" s="6" customFormat="1" ht="27" customHeight="1">
      <c r="A5" s="33" t="s">
        <v>5</v>
      </c>
      <c r="B5" s="7" t="s">
        <v>6</v>
      </c>
      <c r="C5" s="37"/>
      <c r="D5" s="5">
        <v>1244225.26</v>
      </c>
    </row>
    <row r="6" spans="1:4" s="6" customFormat="1" ht="27" customHeight="1">
      <c r="A6" s="34"/>
      <c r="B6" s="8" t="s">
        <v>7</v>
      </c>
      <c r="C6" s="37"/>
      <c r="D6" s="5">
        <v>375758.6</v>
      </c>
    </row>
    <row r="7" spans="1:4" s="6" customFormat="1" ht="27" customHeight="1">
      <c r="A7" s="34"/>
      <c r="B7" s="4" t="s">
        <v>8</v>
      </c>
      <c r="C7" s="37"/>
      <c r="D7" s="5">
        <v>8320</v>
      </c>
    </row>
    <row r="8" spans="1:4" s="6" customFormat="1" ht="27" customHeight="1">
      <c r="A8" s="34"/>
      <c r="B8" s="8" t="s">
        <v>9</v>
      </c>
      <c r="C8" s="37"/>
      <c r="D8" s="5">
        <v>41490</v>
      </c>
    </row>
    <row r="9" spans="1:4" s="6" customFormat="1" ht="27" customHeight="1">
      <c r="A9" s="34"/>
      <c r="B9" s="8" t="s">
        <v>10</v>
      </c>
      <c r="C9" s="37"/>
      <c r="D9" s="5"/>
    </row>
    <row r="10" spans="1:4" s="6" customFormat="1" ht="27" customHeight="1">
      <c r="A10" s="34"/>
      <c r="B10" s="8" t="s">
        <v>11</v>
      </c>
      <c r="C10" s="37"/>
      <c r="D10" s="5"/>
    </row>
    <row r="11" spans="1:4" s="6" customFormat="1" ht="38.25">
      <c r="A11" s="34"/>
      <c r="B11" s="9" t="s">
        <v>12</v>
      </c>
      <c r="C11" s="37"/>
      <c r="D11" s="5"/>
    </row>
    <row r="12" spans="1:4" s="6" customFormat="1" ht="25.5">
      <c r="A12" s="34"/>
      <c r="B12" s="10" t="s">
        <v>13</v>
      </c>
      <c r="C12" s="37"/>
      <c r="D12" s="5"/>
    </row>
    <row r="13" spans="1:4" s="6" customFormat="1" ht="20.25" customHeight="1">
      <c r="A13" s="34"/>
      <c r="B13" s="4" t="s">
        <v>14</v>
      </c>
      <c r="C13" s="37"/>
      <c r="D13" s="5"/>
    </row>
    <row r="14" spans="1:4" s="6" customFormat="1" ht="20.25" customHeight="1">
      <c r="A14" s="34"/>
      <c r="B14" s="9" t="s">
        <v>15</v>
      </c>
      <c r="C14" s="37"/>
      <c r="D14" s="5"/>
    </row>
    <row r="15" spans="1:4" s="6" customFormat="1" ht="20.25" customHeight="1">
      <c r="A15" s="35"/>
      <c r="B15" s="4" t="s">
        <v>16</v>
      </c>
      <c r="C15" s="37"/>
      <c r="D15" s="5"/>
    </row>
    <row r="16" spans="1:4" s="6" customFormat="1" ht="38.25">
      <c r="A16" s="36">
        <v>2</v>
      </c>
      <c r="B16" s="10" t="s">
        <v>17</v>
      </c>
      <c r="C16" s="38" t="s">
        <v>4</v>
      </c>
      <c r="D16" s="5"/>
    </row>
    <row r="17" spans="1:4" s="6" customFormat="1" ht="25.5">
      <c r="A17" s="36">
        <v>3</v>
      </c>
      <c r="B17" s="4" t="s">
        <v>18</v>
      </c>
      <c r="C17" s="38" t="s">
        <v>4</v>
      </c>
      <c r="D17" s="5"/>
    </row>
    <row r="18" spans="1:4" s="6" customFormat="1" ht="25.5">
      <c r="A18" s="36">
        <v>4</v>
      </c>
      <c r="B18" s="11" t="s">
        <v>19</v>
      </c>
      <c r="C18" s="39" t="s">
        <v>4</v>
      </c>
      <c r="D18" s="5"/>
    </row>
    <row r="19" spans="1:4" s="6" customFormat="1" ht="20.25">
      <c r="A19" s="36">
        <v>5</v>
      </c>
      <c r="B19" s="12" t="s">
        <v>20</v>
      </c>
      <c r="C19" s="40" t="s">
        <v>4</v>
      </c>
      <c r="D19" s="5">
        <v>94629.57</v>
      </c>
    </row>
    <row r="20" spans="1:6" s="6" customFormat="1" ht="43.5" customHeight="1">
      <c r="A20" s="36"/>
      <c r="B20" s="13" t="s">
        <v>21</v>
      </c>
      <c r="C20" s="40" t="s">
        <v>22</v>
      </c>
      <c r="D20" s="14"/>
      <c r="E20" s="15"/>
      <c r="F20" s="15"/>
    </row>
    <row r="21" spans="1:4" s="6" customFormat="1" ht="25.5">
      <c r="A21" s="36"/>
      <c r="B21" s="16" t="s">
        <v>23</v>
      </c>
      <c r="C21" s="40" t="s">
        <v>4</v>
      </c>
      <c r="D21" s="17"/>
    </row>
    <row r="22" spans="1:4" s="6" customFormat="1" ht="20.25" customHeight="1">
      <c r="A22" s="56" t="s">
        <v>24</v>
      </c>
      <c r="B22" s="56"/>
      <c r="C22" s="56"/>
      <c r="D22" s="17">
        <f>SUM(D4+D16+D17+D18+D19)-D20+D21</f>
        <v>1764423.43</v>
      </c>
    </row>
    <row r="23" spans="1:4" ht="25.5">
      <c r="A23" s="42">
        <v>6</v>
      </c>
      <c r="B23" s="4" t="s">
        <v>25</v>
      </c>
      <c r="C23" s="41" t="s">
        <v>4</v>
      </c>
      <c r="D23" s="18"/>
    </row>
    <row r="24" spans="1:4" s="6" customFormat="1" ht="20.25" customHeight="1">
      <c r="A24" s="51" t="s">
        <v>26</v>
      </c>
      <c r="B24" s="51"/>
      <c r="C24" s="51"/>
      <c r="D24" s="17">
        <f>D22+D23</f>
        <v>1764423.43</v>
      </c>
    </row>
    <row r="25" spans="1:4" s="6" customFormat="1" ht="30">
      <c r="A25" s="51" t="s">
        <v>27</v>
      </c>
      <c r="B25" s="51"/>
      <c r="C25" s="51"/>
      <c r="D25" s="3" t="s">
        <v>62</v>
      </c>
    </row>
    <row r="26" spans="1:4" ht="27" customHeight="1">
      <c r="A26" s="43">
        <v>7</v>
      </c>
      <c r="B26" s="7" t="s">
        <v>28</v>
      </c>
      <c r="C26" s="37" t="s">
        <v>22</v>
      </c>
      <c r="D26" s="18">
        <v>292527.31</v>
      </c>
    </row>
    <row r="27" spans="1:4" ht="27" customHeight="1">
      <c r="A27" s="44">
        <v>8</v>
      </c>
      <c r="B27" s="19" t="s">
        <v>29</v>
      </c>
      <c r="C27" s="39" t="s">
        <v>22</v>
      </c>
      <c r="D27" s="18">
        <v>28877</v>
      </c>
    </row>
    <row r="28" spans="1:4" ht="27" customHeight="1">
      <c r="A28" s="43">
        <v>9</v>
      </c>
      <c r="B28" s="19" t="s">
        <v>30</v>
      </c>
      <c r="C28" s="39" t="s">
        <v>22</v>
      </c>
      <c r="D28" s="18">
        <v>56447</v>
      </c>
    </row>
    <row r="29" spans="1:4" ht="27" customHeight="1">
      <c r="A29" s="44">
        <v>10</v>
      </c>
      <c r="B29" s="19" t="s">
        <v>31</v>
      </c>
      <c r="C29" s="39" t="s">
        <v>22</v>
      </c>
      <c r="D29" s="18"/>
    </row>
    <row r="30" spans="1:4" ht="27" customHeight="1">
      <c r="A30" s="43">
        <v>11</v>
      </c>
      <c r="B30" s="19" t="s">
        <v>32</v>
      </c>
      <c r="C30" s="39" t="s">
        <v>22</v>
      </c>
      <c r="D30" s="18"/>
    </row>
    <row r="31" spans="1:4" ht="27" customHeight="1">
      <c r="A31" s="44">
        <v>12</v>
      </c>
      <c r="B31" s="19" t="s">
        <v>33</v>
      </c>
      <c r="C31" s="39" t="s">
        <v>22</v>
      </c>
      <c r="D31" s="18"/>
    </row>
    <row r="32" spans="1:4" ht="27" customHeight="1">
      <c r="A32" s="43">
        <v>13</v>
      </c>
      <c r="B32" s="19" t="s">
        <v>34</v>
      </c>
      <c r="C32" s="39" t="s">
        <v>22</v>
      </c>
      <c r="D32" s="18"/>
    </row>
    <row r="33" spans="1:4" ht="27" customHeight="1">
      <c r="A33" s="44">
        <v>14</v>
      </c>
      <c r="B33" s="19" t="s">
        <v>35</v>
      </c>
      <c r="C33" s="46" t="s">
        <v>22</v>
      </c>
      <c r="D33" s="18"/>
    </row>
    <row r="34" spans="1:4" ht="27" customHeight="1">
      <c r="A34" s="43">
        <v>15</v>
      </c>
      <c r="B34" s="19" t="s">
        <v>36</v>
      </c>
      <c r="C34" s="39" t="s">
        <v>22</v>
      </c>
      <c r="D34" s="18"/>
    </row>
    <row r="35" spans="1:4" ht="27" customHeight="1">
      <c r="A35" s="44">
        <v>16</v>
      </c>
      <c r="B35" s="19" t="s">
        <v>37</v>
      </c>
      <c r="C35" s="39" t="s">
        <v>22</v>
      </c>
      <c r="D35" s="18"/>
    </row>
    <row r="36" spans="1:4" ht="27" customHeight="1">
      <c r="A36" s="43">
        <v>17</v>
      </c>
      <c r="B36" s="20" t="s">
        <v>38</v>
      </c>
      <c r="C36" s="39" t="s">
        <v>22</v>
      </c>
      <c r="D36" s="18"/>
    </row>
    <row r="37" spans="1:4" ht="27" customHeight="1">
      <c r="A37" s="44">
        <v>18</v>
      </c>
      <c r="B37" s="21" t="s">
        <v>39</v>
      </c>
      <c r="C37" s="39" t="s">
        <v>22</v>
      </c>
      <c r="D37" s="18"/>
    </row>
    <row r="38" spans="1:4" ht="27" customHeight="1">
      <c r="A38" s="43">
        <v>19</v>
      </c>
      <c r="B38" s="21" t="s">
        <v>40</v>
      </c>
      <c r="C38" s="39" t="s">
        <v>22</v>
      </c>
      <c r="D38" s="18">
        <v>3000</v>
      </c>
    </row>
    <row r="39" spans="1:4" ht="27" customHeight="1">
      <c r="A39" s="43">
        <v>20</v>
      </c>
      <c r="B39" s="21" t="s">
        <v>41</v>
      </c>
      <c r="C39" s="39" t="s">
        <v>22</v>
      </c>
      <c r="D39" s="22"/>
    </row>
    <row r="40" spans="1:4" ht="27" customHeight="1">
      <c r="A40" s="43">
        <v>21</v>
      </c>
      <c r="B40" s="12" t="s">
        <v>42</v>
      </c>
      <c r="C40" s="47" t="s">
        <v>22</v>
      </c>
      <c r="D40" s="23"/>
    </row>
    <row r="41" spans="1:4" ht="27" customHeight="1">
      <c r="A41" s="45">
        <v>22</v>
      </c>
      <c r="B41" s="24" t="s">
        <v>43</v>
      </c>
      <c r="C41" s="47" t="s">
        <v>22</v>
      </c>
      <c r="D41" s="23">
        <v>980</v>
      </c>
    </row>
    <row r="42" spans="1:4" ht="38.25">
      <c r="A42" s="45">
        <v>23</v>
      </c>
      <c r="B42" s="24" t="s">
        <v>44</v>
      </c>
      <c r="C42" s="47" t="s">
        <v>22</v>
      </c>
      <c r="D42" s="25"/>
    </row>
    <row r="43" spans="1:4" ht="25.5">
      <c r="A43" s="45">
        <v>24</v>
      </c>
      <c r="B43" s="24" t="s">
        <v>45</v>
      </c>
      <c r="C43" s="47" t="s">
        <v>22</v>
      </c>
      <c r="D43" s="25"/>
    </row>
    <row r="44" spans="1:4" ht="30" customHeight="1">
      <c r="A44" s="51" t="s">
        <v>46</v>
      </c>
      <c r="B44" s="51"/>
      <c r="C44" s="51"/>
      <c r="D44" s="48">
        <f>SUM(D26:D43)</f>
        <v>381831.31</v>
      </c>
    </row>
    <row r="45" spans="1:4" ht="30" customHeight="1">
      <c r="A45" s="51" t="s">
        <v>47</v>
      </c>
      <c r="B45" s="51"/>
      <c r="C45" s="51"/>
      <c r="D45" s="48">
        <f>D24-D44</f>
        <v>1382592.1199999999</v>
      </c>
    </row>
    <row r="46" spans="1:4" ht="15.75">
      <c r="A46" s="57" t="s">
        <v>48</v>
      </c>
      <c r="B46" s="57"/>
      <c r="C46" s="57"/>
      <c r="D46" s="49">
        <v>6459711.5</v>
      </c>
    </row>
    <row r="47" spans="1:4" ht="15.75">
      <c r="A47" s="51" t="s">
        <v>49</v>
      </c>
      <c r="B47" s="51"/>
      <c r="C47" s="51"/>
      <c r="D47" s="50">
        <f>D22/D46*100</f>
        <v>27.314276032296487</v>
      </c>
    </row>
    <row r="48" spans="1:4" s="28" customFormat="1" ht="30" customHeight="1">
      <c r="A48" s="26"/>
      <c r="B48" s="26"/>
      <c r="C48" s="26"/>
      <c r="D48" s="27"/>
    </row>
    <row r="49" spans="1:4" s="28" customFormat="1" ht="30" customHeight="1">
      <c r="A49" s="26"/>
      <c r="B49" s="58" t="s">
        <v>65</v>
      </c>
      <c r="C49" s="58"/>
      <c r="D49" s="29">
        <v>1477455.57</v>
      </c>
    </row>
    <row r="50" spans="1:4" ht="12.75">
      <c r="A50" s="30"/>
      <c r="B50" s="59"/>
      <c r="C50" s="59"/>
      <c r="D50" s="30"/>
    </row>
    <row r="51" spans="1:4" ht="15.75">
      <c r="A51" s="30"/>
      <c r="B51" s="60" t="s">
        <v>51</v>
      </c>
      <c r="C51" s="60"/>
      <c r="D51" s="29" t="str">
        <f>IF(D45&lt;D49,"SI","NO")</f>
        <v>SI</v>
      </c>
    </row>
    <row r="52" spans="1:4" ht="12.75">
      <c r="A52" s="30"/>
      <c r="B52" s="59"/>
      <c r="C52" s="59"/>
      <c r="D52" s="30"/>
    </row>
    <row r="53" spans="1:4" ht="15.75">
      <c r="A53" s="30"/>
      <c r="B53" s="60" t="s">
        <v>63</v>
      </c>
      <c r="C53" s="60"/>
      <c r="D53" s="29">
        <f>IF(D45&lt;D49,D49-D45-1,0)</f>
        <v>94862.45000000019</v>
      </c>
    </row>
    <row r="56" spans="2:4" ht="15.75">
      <c r="B56" s="58" t="s">
        <v>52</v>
      </c>
      <c r="C56" s="58"/>
      <c r="D56" s="29">
        <v>31.05</v>
      </c>
    </row>
    <row r="58" spans="1:4" ht="15.75">
      <c r="A58" s="30"/>
      <c r="B58" s="60" t="s">
        <v>53</v>
      </c>
      <c r="C58" s="60"/>
      <c r="D58" s="29" t="str">
        <f>IF(D47&lt;D56,"SI","NO")</f>
        <v>SI</v>
      </c>
    </row>
    <row r="66" ht="12.75">
      <c r="B66" s="28" t="s">
        <v>60</v>
      </c>
    </row>
    <row r="67" ht="12.75">
      <c r="B67" s="28" t="s">
        <v>55</v>
      </c>
    </row>
  </sheetData>
  <sheetProtection formatCells="0" formatColumns="0" formatRows="0" insertColumns="0" insertRows="0" insertHyperlinks="0" deleteColumns="0" deleteRows="0" sort="0" autoFilter="0" pivotTables="0"/>
  <mergeCells count="17">
    <mergeCell ref="B56:C56"/>
    <mergeCell ref="B58:C58"/>
    <mergeCell ref="B53:C53"/>
    <mergeCell ref="A44:C44"/>
    <mergeCell ref="A45:C45"/>
    <mergeCell ref="A46:C46"/>
    <mergeCell ref="B49:C49"/>
    <mergeCell ref="B50:C50"/>
    <mergeCell ref="B51:C51"/>
    <mergeCell ref="B52:C52"/>
    <mergeCell ref="A47:C47"/>
    <mergeCell ref="A1:D1"/>
    <mergeCell ref="A2:D2"/>
    <mergeCell ref="A3:B3"/>
    <mergeCell ref="A22:C22"/>
    <mergeCell ref="A24:C24"/>
    <mergeCell ref="A25:C25"/>
  </mergeCells>
  <conditionalFormatting sqref="D26:D43 D4:D24">
    <cfRule type="expression" priority="1" dxfId="0" stopIfTrue="1">
      <formula>ISBLANK(D4)</formula>
    </cfRule>
  </conditionalFormatting>
  <printOptions gridLines="1" horizontalCentered="1"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stefaniato</dc:creator>
  <cp:keywords/>
  <dc:description/>
  <cp:lastModifiedBy>stefaniato</cp:lastModifiedBy>
  <cp:lastPrinted>2018-01-29T08:48:19Z</cp:lastPrinted>
  <dcterms:created xsi:type="dcterms:W3CDTF">2016-03-16T11:53:25Z</dcterms:created>
  <dcterms:modified xsi:type="dcterms:W3CDTF">2018-12-17T08:09:39Z</dcterms:modified>
  <cp:category/>
  <cp:version/>
  <cp:contentType/>
  <cp:contentStatus/>
</cp:coreProperties>
</file>